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 CSK\Desktop\2023-2024\стипендіальна комісія\рейтинг літня\"/>
    </mc:Choice>
  </mc:AlternateContent>
  <xr:revisionPtr revIDLastSave="0" documentId="13_ncr:1_{BF5946C9-27FE-4742-80D4-B919F77B982F}" xr6:coauthVersionLast="47" xr6:coauthVersionMax="47" xr10:uidLastSave="{00000000-0000-0000-0000-000000000000}"/>
  <bookViews>
    <workbookView xWindow="-120" yWindow="-120" windowWidth="20730" windowHeight="11160" tabRatio="813" activeTab="7" xr2:uid="{00000000-000D-0000-FFFF-FFFF00000000}"/>
  </bookViews>
  <sheets>
    <sheet name="Середній бал" sheetId="1" r:id="rId1"/>
    <sheet name="ІП-22" sheetId="2" r:id="rId2"/>
    <sheet name="ІП-23" sheetId="3" r:id="rId3"/>
    <sheet name="ІС-23м" sheetId="4" r:id="rId4"/>
    <sheet name="ПР-21" sheetId="5" r:id="rId5"/>
    <sheet name="ПР-23-1" sheetId="6" r:id="rId6"/>
    <sheet name="ПС-22" sheetId="8" r:id="rId7"/>
    <sheet name="ПС-23-1" sheetId="9" r:id="rId8"/>
    <sheet name="ПС-23ск" sheetId="11" r:id="rId9"/>
    <sheet name="ПУА-22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M7" i="9"/>
  <c r="M8" i="9"/>
  <c r="M9" i="9"/>
  <c r="K7" i="4"/>
  <c r="K10" i="4"/>
  <c r="I9" i="3"/>
  <c r="C12" i="12"/>
  <c r="I10" i="12"/>
  <c r="C13" i="11"/>
  <c r="O11" i="11"/>
  <c r="O7" i="11"/>
  <c r="C18" i="9"/>
  <c r="M10" i="9"/>
  <c r="M16" i="9"/>
  <c r="C16" i="8"/>
  <c r="K8" i="8"/>
  <c r="K7" i="8"/>
  <c r="C16" i="6"/>
  <c r="C14" i="5"/>
  <c r="I7" i="5"/>
  <c r="I12" i="5"/>
  <c r="C12" i="4"/>
  <c r="C16" i="3"/>
  <c r="I8" i="3"/>
  <c r="I7" i="3"/>
  <c r="C17" i="2"/>
  <c r="I8" i="2"/>
  <c r="I7" i="2"/>
  <c r="K14" i="6" l="1"/>
  <c r="K14" i="8"/>
  <c r="I15" i="2"/>
  <c r="I14" i="3"/>
</calcChain>
</file>

<file path=xl/sharedStrings.xml><?xml version="1.0" encoding="utf-8"?>
<sst xmlns="http://schemas.openxmlformats.org/spreadsheetml/2006/main" count="202" uniqueCount="85">
  <si>
    <t>Середній прохідний бал по факультету для груп, де навчається 1 студент за кошти держзамовлення</t>
  </si>
  <si>
    <t>ІП-22</t>
  </si>
  <si>
    <t>ПІБ</t>
  </si>
  <si>
    <t>Історія України</t>
  </si>
  <si>
    <t>Загальна етнографія та етнологія</t>
  </si>
  <si>
    <t>Іноземна мова за професійним спрямуванням</t>
  </si>
  <si>
    <t>Дод. бали</t>
  </si>
  <si>
    <t>Бали рейтингу</t>
  </si>
  <si>
    <t>Оцінка</t>
  </si>
  <si>
    <t>Кредити</t>
  </si>
  <si>
    <t>ВЛАСОВА Інна Олександрівна</t>
  </si>
  <si>
    <t>ГАЙВАНОВИЧ Каріна Олександрівна</t>
  </si>
  <si>
    <t>ЛИСЕНКО Ігор Євгенович</t>
  </si>
  <si>
    <t>МИРОШНІЧЕНКО Сергій Андрійович</t>
  </si>
  <si>
    <t>НЮПЕНКО Дарина Дмитрівна</t>
  </si>
  <si>
    <t>ОСТАПЧУК Аліна Олександрівна</t>
  </si>
  <si>
    <t>Середнє значення</t>
  </si>
  <si>
    <t>Всього</t>
  </si>
  <si>
    <t>6</t>
  </si>
  <si>
    <t>ІП-23</t>
  </si>
  <si>
    <t>Іноземна мова</t>
  </si>
  <si>
    <t>Психологія</t>
  </si>
  <si>
    <t>Археологія України</t>
  </si>
  <si>
    <t>АЛЕКСІЄНКО Анастасія Сергіївна</t>
  </si>
  <si>
    <t>БАГІЯН Ангеліна Вадимівна</t>
  </si>
  <si>
    <t>КРАМСЬКА Анна Володимирівна</t>
  </si>
  <si>
    <t>КРЕСТЬЯНОВ Нікіта Денисович</t>
  </si>
  <si>
    <t>ЯКІМОВА Аліна Юріївна</t>
  </si>
  <si>
    <t>5</t>
  </si>
  <si>
    <t>ІС-23м</t>
  </si>
  <si>
    <t>Україна в зарубіжних політичних стратегіях і доктринах ХХ - ХХІ ст.</t>
  </si>
  <si>
    <t>Війна і мир у контексті світової історії</t>
  </si>
  <si>
    <t>Сучасна історіографія історії України (др.пол. ХХ-ХХІ ст.)</t>
  </si>
  <si>
    <t>БАНДУРКО Олександр Олегович</t>
  </si>
  <si>
    <t>1</t>
  </si>
  <si>
    <t>ПР-21</t>
  </si>
  <si>
    <t>Адміністративний процес</t>
  </si>
  <si>
    <t>Фінансове право</t>
  </si>
  <si>
    <t>Господарське право</t>
  </si>
  <si>
    <t>ГАВРІЛОВ Іван Сергійович</t>
  </si>
  <si>
    <t>ЗАВГОРОДНЯ Сніжана Олександрівна</t>
  </si>
  <si>
    <t>ЧУДАК Дмітрій Сергійович</t>
  </si>
  <si>
    <t>3</t>
  </si>
  <si>
    <t>ПР-23-1</t>
  </si>
  <si>
    <t>Філософія</t>
  </si>
  <si>
    <t>Конституційне право</t>
  </si>
  <si>
    <t>Теорія держави і права</t>
  </si>
  <si>
    <t>КАРПУК Антоніна Сергіївна</t>
  </si>
  <si>
    <t>ФЕДОРАК Діана Олександрівна</t>
  </si>
  <si>
    <t>ЧЕХА Ілля Михайлович</t>
  </si>
  <si>
    <t>БРИЧКА Анна Вячеславівна</t>
  </si>
  <si>
    <t>ЛАРКІНА Кіра Євгенівна</t>
  </si>
  <si>
    <t>2</t>
  </si>
  <si>
    <t>ПС-22</t>
  </si>
  <si>
    <t>Основи спеціальної психології</t>
  </si>
  <si>
    <t>Вікова психологія (курсова робота)</t>
  </si>
  <si>
    <t>ГОДЗЬ Валерій Миколайович</t>
  </si>
  <si>
    <t>ЛИН Єлизавета Олександрівна</t>
  </si>
  <si>
    <t>ПОПОВІЧЕНКО Юлія Олександрівна</t>
  </si>
  <si>
    <t>СОЛОНЕЦЬ Олександра Сергіївна</t>
  </si>
  <si>
    <t>ЦАРЮК Юлія Олександрівна</t>
  </si>
  <si>
    <t>ПС-23-1</t>
  </si>
  <si>
    <t>Загальна психологія</t>
  </si>
  <si>
    <t>Історія психології</t>
  </si>
  <si>
    <t>Прикладна інформатика</t>
  </si>
  <si>
    <t>Практикум з загальної психології</t>
  </si>
  <si>
    <t>Загальна психологія (курсова робота) (курсова робота)</t>
  </si>
  <si>
    <t>ГОЛОВАНОВА Вікторія Миколаївна</t>
  </si>
  <si>
    <t>ГОРЯЧОВА Арина Олександрівна</t>
  </si>
  <si>
    <t>СТЕПАНОВА Софія Сергіївна</t>
  </si>
  <si>
    <t>ГОЛОВЕНКО Валерія Олегівна</t>
  </si>
  <si>
    <t>КОТ Каміла Русланівна</t>
  </si>
  <si>
    <t>СЕРГІЙЧУК Катерина Олександрівна</t>
  </si>
  <si>
    <t>ХОМИЧ Ольга Костянтинівна</t>
  </si>
  <si>
    <t>ПС-23ск</t>
  </si>
  <si>
    <t>Психофізіологія і диференційна психологія</t>
  </si>
  <si>
    <t>Соціальна психологія</t>
  </si>
  <si>
    <t>БУТЯЄВА Лія Володимирівна</t>
  </si>
  <si>
    <t>ГОЛОВАТА Євгенія Володимирівна</t>
  </si>
  <si>
    <t>ПУА-22</t>
  </si>
  <si>
    <t>Державне та регіональне управління</t>
  </si>
  <si>
    <t>Державне та регіональне управління (курсова робота) (курсова робота)</t>
  </si>
  <si>
    <t>ЗАВАДСЬКИЙ Станіслав Віталійович</t>
  </si>
  <si>
    <t>Сучасна історіографія історії України (др.пол. ХХ-ХХІ ст.) (курсова робота)</t>
  </si>
  <si>
    <t>Теорія держави і права (курсова робота)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</si>
</sst>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2"/>
      <name val="TimesNewRoman"/>
    </font>
    <font>
      <b/>
      <sz val="14"/>
      <name val="TimesNewRoman"/>
    </font>
    <font>
      <b/>
      <sz val="12"/>
      <name val="TimesNewRoman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3" xfId="0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workbookViewId="0">
      <selection activeCell="B5" sqref="B5"/>
    </sheetView>
  </sheetViews>
  <sheetFormatPr defaultRowHeight="15"/>
  <cols>
    <col min="2" max="2" width="27" customWidth="1"/>
  </cols>
  <sheetData>
    <row r="2" spans="2:2" ht="63">
      <c r="B2" s="1" t="s">
        <v>0</v>
      </c>
    </row>
    <row r="3" spans="2:2">
      <c r="B3" s="2"/>
    </row>
    <row r="4" spans="2:2" ht="15.75">
      <c r="B4" s="7">
        <f>AVERAGE('ІП-22'!I15,'ІП-23'!I14,'ІС-23м'!K10,'ПР-21'!I12,'ПС-22'!K14,'ПС-23-1'!M16,'ПС-23ск'!O11,)</f>
        <v>71.409444444444446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12"/>
  <sheetViews>
    <sheetView workbookViewId="0">
      <selection activeCell="I7" sqref="I7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79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2</v>
      </c>
      <c r="B5" s="11" t="s">
        <v>80</v>
      </c>
      <c r="C5" s="15"/>
      <c r="D5" s="11" t="s">
        <v>20</v>
      </c>
      <c r="E5" s="15"/>
      <c r="F5" s="11" t="s">
        <v>81</v>
      </c>
      <c r="G5" s="15"/>
      <c r="H5" s="11" t="s">
        <v>6</v>
      </c>
      <c r="I5" s="11" t="s">
        <v>7</v>
      </c>
    </row>
    <row r="6" spans="1:9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2"/>
      <c r="I6" s="12"/>
    </row>
    <row r="7" spans="1:9" ht="15.75">
      <c r="A7" s="3" t="s">
        <v>82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5"/>
    </row>
    <row r="8" spans="1:9" ht="15.75">
      <c r="A8" s="3"/>
      <c r="B8" s="4"/>
      <c r="C8" s="4"/>
      <c r="D8" s="4"/>
      <c r="E8" s="4"/>
      <c r="F8" s="4"/>
      <c r="G8" s="4"/>
      <c r="H8" s="4"/>
      <c r="I8" s="4"/>
    </row>
    <row r="9" spans="1:9" ht="15.75">
      <c r="A9" s="3"/>
      <c r="B9" s="4"/>
      <c r="C9" s="4"/>
      <c r="D9" s="4"/>
      <c r="E9" s="4"/>
      <c r="F9" s="4"/>
      <c r="G9" s="4"/>
      <c r="H9" s="4"/>
      <c r="I9" s="4"/>
    </row>
    <row r="10" spans="1:9" ht="15.75">
      <c r="A10" s="6" t="s">
        <v>16</v>
      </c>
      <c r="B10" s="4"/>
      <c r="C10" s="4"/>
      <c r="D10" s="4"/>
      <c r="E10" s="4"/>
      <c r="F10" s="4"/>
      <c r="G10" s="4"/>
      <c r="H10" s="4"/>
      <c r="I10" s="5" t="e">
        <f>AVERAGE(I7:I7)</f>
        <v>#DIV/0!</v>
      </c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3" t="s">
        <v>17</v>
      </c>
      <c r="B12" s="4" t="s">
        <v>34</v>
      </c>
      <c r="C12" s="4">
        <f>B12*0.4</f>
        <v>0.4</v>
      </c>
      <c r="D12" s="4"/>
      <c r="E12" s="4"/>
      <c r="F12" s="4"/>
      <c r="G12" s="4"/>
      <c r="H12" s="4"/>
      <c r="I12" s="4"/>
    </row>
  </sheetData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17"/>
  <sheetViews>
    <sheetView topLeftCell="A4" workbookViewId="0">
      <selection activeCell="I7" sqref="A7:I8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1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2</v>
      </c>
      <c r="B5" s="11" t="s">
        <v>3</v>
      </c>
      <c r="C5" s="15"/>
      <c r="D5" s="11" t="s">
        <v>4</v>
      </c>
      <c r="E5" s="15"/>
      <c r="F5" s="11" t="s">
        <v>5</v>
      </c>
      <c r="G5" s="15"/>
      <c r="H5" s="11" t="s">
        <v>6</v>
      </c>
      <c r="I5" s="11" t="s">
        <v>7</v>
      </c>
    </row>
    <row r="6" spans="1:9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2"/>
      <c r="I6" s="12"/>
    </row>
    <row r="7" spans="1:9" ht="15.75">
      <c r="A7" s="8" t="s">
        <v>11</v>
      </c>
      <c r="B7" s="9">
        <v>90</v>
      </c>
      <c r="C7" s="9">
        <v>1</v>
      </c>
      <c r="D7" s="9">
        <v>100</v>
      </c>
      <c r="E7" s="9">
        <v>1</v>
      </c>
      <c r="F7" s="9">
        <v>95</v>
      </c>
      <c r="G7" s="9">
        <v>1</v>
      </c>
      <c r="H7" s="9">
        <v>1</v>
      </c>
      <c r="I7" s="10">
        <f>95*(B7*C7+D7*E7+F7*G7)/((C7+E7+G7)*100)+H7</f>
        <v>91.25</v>
      </c>
    </row>
    <row r="8" spans="1:9" ht="15.75">
      <c r="A8" s="8" t="s">
        <v>14</v>
      </c>
      <c r="B8" s="9">
        <v>70</v>
      </c>
      <c r="C8" s="9">
        <v>1</v>
      </c>
      <c r="D8" s="9">
        <v>91</v>
      </c>
      <c r="E8" s="9">
        <v>1</v>
      </c>
      <c r="F8" s="9">
        <v>95</v>
      </c>
      <c r="G8" s="9">
        <v>1</v>
      </c>
      <c r="H8" s="9"/>
      <c r="I8" s="10">
        <f>95*(B8*C8+D8*E8+F8*G8)/((C8+E8+G8)*100)+H8</f>
        <v>81.066666666666663</v>
      </c>
    </row>
    <row r="9" spans="1:9" ht="15.75">
      <c r="A9" s="3" t="s">
        <v>10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/>
    </row>
    <row r="10" spans="1:9" ht="15.75">
      <c r="A10" s="3" t="s">
        <v>12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/>
    </row>
    <row r="11" spans="1:9" ht="15.75">
      <c r="A11" s="3" t="s">
        <v>13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5"/>
    </row>
    <row r="12" spans="1:9" ht="15.75">
      <c r="A12" s="3" t="s">
        <v>15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5"/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3"/>
      <c r="B14" s="4"/>
      <c r="C14" s="4"/>
      <c r="D14" s="4"/>
      <c r="E14" s="4"/>
      <c r="F14" s="4"/>
      <c r="G14" s="4"/>
      <c r="H14" s="4"/>
      <c r="I14" s="4"/>
    </row>
    <row r="15" spans="1:9" ht="15.75">
      <c r="A15" s="6" t="s">
        <v>16</v>
      </c>
      <c r="B15" s="4"/>
      <c r="C15" s="4"/>
      <c r="D15" s="4"/>
      <c r="E15" s="4"/>
      <c r="F15" s="4"/>
      <c r="G15" s="4"/>
      <c r="H15" s="4"/>
      <c r="I15" s="5">
        <f>AVERAGE(I7:I12)</f>
        <v>86.158333333333331</v>
      </c>
    </row>
    <row r="16" spans="1:9" ht="15.75">
      <c r="A16" s="3"/>
      <c r="B16" s="4"/>
      <c r="C16" s="4"/>
      <c r="D16" s="4"/>
      <c r="E16" s="4"/>
      <c r="F16" s="4"/>
      <c r="G16" s="4"/>
      <c r="H16" s="4"/>
      <c r="I16" s="4"/>
    </row>
    <row r="17" spans="1:9" ht="15.75">
      <c r="A17" s="3" t="s">
        <v>17</v>
      </c>
      <c r="B17" s="4" t="s">
        <v>18</v>
      </c>
      <c r="C17" s="4">
        <f>B17*0.4</f>
        <v>2.4000000000000004</v>
      </c>
      <c r="D17" s="4"/>
      <c r="E17" s="4"/>
      <c r="F17" s="4"/>
      <c r="G17" s="4"/>
      <c r="H17" s="4"/>
      <c r="I17" s="4"/>
    </row>
  </sheetData>
  <sortState xmlns:xlrd2="http://schemas.microsoft.com/office/spreadsheetml/2017/richdata2" ref="A7:I12">
    <sortCondition descending="1" ref="I7:I12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6"/>
  <sheetViews>
    <sheetView topLeftCell="A5" workbookViewId="0">
      <selection activeCell="I10" sqref="I10:I11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19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2</v>
      </c>
      <c r="B5" s="11" t="s">
        <v>20</v>
      </c>
      <c r="C5" s="15"/>
      <c r="D5" s="11" t="s">
        <v>21</v>
      </c>
      <c r="E5" s="15"/>
      <c r="F5" s="11" t="s">
        <v>22</v>
      </c>
      <c r="G5" s="15"/>
      <c r="H5" s="11" t="s">
        <v>6</v>
      </c>
      <c r="I5" s="11" t="s">
        <v>7</v>
      </c>
    </row>
    <row r="6" spans="1:9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2"/>
      <c r="I6" s="12"/>
    </row>
    <row r="7" spans="1:9" ht="15.75">
      <c r="A7" s="8" t="s">
        <v>23</v>
      </c>
      <c r="B7" s="9">
        <v>88</v>
      </c>
      <c r="C7" s="9">
        <v>1</v>
      </c>
      <c r="D7" s="9">
        <v>84</v>
      </c>
      <c r="E7" s="9">
        <v>1</v>
      </c>
      <c r="F7" s="9">
        <v>92</v>
      </c>
      <c r="G7" s="9">
        <v>1</v>
      </c>
      <c r="H7" s="9"/>
      <c r="I7" s="10">
        <f>95*(B7*C7+D7*E7+F7*G7)/((C7+E7+G7)*100)+H7</f>
        <v>83.6</v>
      </c>
    </row>
    <row r="8" spans="1:9" ht="15.75">
      <c r="A8" s="8" t="s">
        <v>24</v>
      </c>
      <c r="B8" s="9">
        <v>90</v>
      </c>
      <c r="C8" s="9">
        <v>1</v>
      </c>
      <c r="D8" s="9">
        <v>78</v>
      </c>
      <c r="E8" s="9">
        <v>1</v>
      </c>
      <c r="F8" s="9">
        <v>90</v>
      </c>
      <c r="G8" s="9">
        <v>1</v>
      </c>
      <c r="H8" s="9"/>
      <c r="I8" s="10">
        <f>95*(B8*C8+D8*E8+F8*G8)/((C8+E8+G8)*100)+H8</f>
        <v>81.7</v>
      </c>
    </row>
    <row r="9" spans="1:9" ht="15.75">
      <c r="A9" s="3" t="s">
        <v>27</v>
      </c>
      <c r="B9" s="4">
        <v>86</v>
      </c>
      <c r="C9" s="4">
        <v>1</v>
      </c>
      <c r="D9" s="4">
        <v>65</v>
      </c>
      <c r="E9" s="4">
        <v>1</v>
      </c>
      <c r="F9" s="4">
        <v>81</v>
      </c>
      <c r="G9" s="4">
        <v>1</v>
      </c>
      <c r="H9" s="4">
        <v>1</v>
      </c>
      <c r="I9" s="5">
        <f>95*(B9*C9+D9*E9+F9*G9)/((C9+E9+G9)*100)+H9</f>
        <v>74.466666666666669</v>
      </c>
    </row>
    <row r="10" spans="1:9" ht="15.75">
      <c r="A10" s="3" t="s">
        <v>25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/>
    </row>
    <row r="11" spans="1:9" ht="15.75">
      <c r="A11" s="3" t="s">
        <v>26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5"/>
    </row>
    <row r="12" spans="1:9" ht="15.75">
      <c r="A12" s="3"/>
      <c r="B12" s="4"/>
      <c r="C12" s="4"/>
      <c r="D12" s="4"/>
      <c r="E12" s="4"/>
      <c r="F12" s="4"/>
      <c r="G12" s="4"/>
      <c r="H12" s="4"/>
      <c r="I12" s="4"/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6" t="s">
        <v>16</v>
      </c>
      <c r="B14" s="4"/>
      <c r="C14" s="4"/>
      <c r="D14" s="4"/>
      <c r="E14" s="4"/>
      <c r="F14" s="4"/>
      <c r="G14" s="4"/>
      <c r="H14" s="4"/>
      <c r="I14" s="5">
        <f>AVERAGE(I7:I11)</f>
        <v>79.922222222222231</v>
      </c>
    </row>
    <row r="15" spans="1:9" ht="15.75">
      <c r="A15" s="3"/>
      <c r="B15" s="4"/>
      <c r="C15" s="4"/>
      <c r="D15" s="4"/>
      <c r="E15" s="4"/>
      <c r="F15" s="4"/>
      <c r="G15" s="4"/>
      <c r="H15" s="4"/>
      <c r="I15" s="4"/>
    </row>
    <row r="16" spans="1:9" ht="15.75">
      <c r="A16" s="3" t="s">
        <v>17</v>
      </c>
      <c r="B16" s="4" t="s">
        <v>28</v>
      </c>
      <c r="C16" s="4">
        <f>B16*0.4</f>
        <v>2</v>
      </c>
      <c r="D16" s="4"/>
      <c r="E16" s="4"/>
      <c r="F16" s="4"/>
      <c r="G16" s="4"/>
      <c r="H16" s="4"/>
      <c r="I16" s="4"/>
    </row>
  </sheetData>
  <sortState xmlns:xlrd2="http://schemas.microsoft.com/office/spreadsheetml/2017/richdata2" ref="A7:I12">
    <sortCondition descending="1" ref="I7:I12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2"/>
  <sheetViews>
    <sheetView workbookViewId="0">
      <selection activeCell="A4" sqref="A4"/>
    </sheetView>
  </sheetViews>
  <sheetFormatPr defaultRowHeight="15"/>
  <cols>
    <col min="1" max="1" width="47" customWidth="1"/>
    <col min="11" max="11" width="15" customWidth="1"/>
  </cols>
  <sheetData>
    <row r="2" spans="1:11">
      <c r="A2" s="13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5" spans="1:11" ht="129.94999999999999" customHeight="1">
      <c r="A5" s="11" t="s">
        <v>2</v>
      </c>
      <c r="B5" s="11" t="s">
        <v>30</v>
      </c>
      <c r="C5" s="15"/>
      <c r="D5" s="11" t="s">
        <v>31</v>
      </c>
      <c r="E5" s="15"/>
      <c r="F5" s="11" t="s">
        <v>32</v>
      </c>
      <c r="G5" s="15"/>
      <c r="H5" s="11" t="s">
        <v>83</v>
      </c>
      <c r="I5" s="15"/>
      <c r="J5" s="11" t="s">
        <v>6</v>
      </c>
      <c r="K5" s="11" t="s">
        <v>7</v>
      </c>
    </row>
    <row r="6" spans="1:11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" t="s">
        <v>8</v>
      </c>
      <c r="I6" s="1" t="s">
        <v>9</v>
      </c>
      <c r="J6" s="12"/>
      <c r="K6" s="12"/>
    </row>
    <row r="7" spans="1:11" ht="15.75">
      <c r="A7" s="8" t="s">
        <v>33</v>
      </c>
      <c r="B7" s="9">
        <v>80</v>
      </c>
      <c r="C7" s="9">
        <v>1</v>
      </c>
      <c r="D7" s="9">
        <v>85</v>
      </c>
      <c r="E7" s="9">
        <v>1</v>
      </c>
      <c r="F7" s="9">
        <v>80</v>
      </c>
      <c r="G7" s="9">
        <v>1</v>
      </c>
      <c r="H7" s="9">
        <v>60</v>
      </c>
      <c r="I7" s="9">
        <v>1</v>
      </c>
      <c r="J7" s="9"/>
      <c r="K7" s="10">
        <f>95*(B7*C7+D7*E7+F7*G7+H7*I7)/((C7+E7+G7+I7)*100)+J7</f>
        <v>72.4375</v>
      </c>
    </row>
    <row r="8" spans="1:11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16</v>
      </c>
      <c r="B10" s="4"/>
      <c r="C10" s="4"/>
      <c r="D10" s="4"/>
      <c r="E10" s="4"/>
      <c r="F10" s="4"/>
      <c r="G10" s="4"/>
      <c r="H10" s="4"/>
      <c r="I10" s="4"/>
      <c r="J10" s="4"/>
      <c r="K10" s="5">
        <f>AVERAGE(K7:K7)</f>
        <v>72.4375</v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 t="s">
        <v>17</v>
      </c>
      <c r="B12" s="4" t="s">
        <v>34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14"/>
  <sheetViews>
    <sheetView workbookViewId="0">
      <selection activeCell="I7" sqref="I7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35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2</v>
      </c>
      <c r="B5" s="11" t="s">
        <v>36</v>
      </c>
      <c r="C5" s="15"/>
      <c r="D5" s="11" t="s">
        <v>37</v>
      </c>
      <c r="E5" s="15"/>
      <c r="F5" s="11" t="s">
        <v>38</v>
      </c>
      <c r="G5" s="15"/>
      <c r="H5" s="11" t="s">
        <v>6</v>
      </c>
      <c r="I5" s="11" t="s">
        <v>7</v>
      </c>
    </row>
    <row r="6" spans="1:9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2"/>
      <c r="I6" s="12"/>
    </row>
    <row r="7" spans="1:9" ht="15.75">
      <c r="A7" s="8" t="s">
        <v>41</v>
      </c>
      <c r="B7" s="9">
        <v>82</v>
      </c>
      <c r="C7" s="9">
        <v>1</v>
      </c>
      <c r="D7" s="9">
        <v>76</v>
      </c>
      <c r="E7" s="9">
        <v>1</v>
      </c>
      <c r="F7" s="9">
        <v>90</v>
      </c>
      <c r="G7" s="9">
        <v>1</v>
      </c>
      <c r="H7" s="9"/>
      <c r="I7" s="10">
        <f>95*(B7*C7+D7*E7+F7*G7)/((C7+E7+G7)*100)+H7</f>
        <v>78.533333333333331</v>
      </c>
    </row>
    <row r="8" spans="1:9" ht="15.75">
      <c r="A8" s="3" t="s">
        <v>39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5"/>
    </row>
    <row r="9" spans="1:9" ht="15.75">
      <c r="A9" s="3" t="s">
        <v>40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/>
    </row>
    <row r="10" spans="1:9" ht="15.75">
      <c r="A10" s="3"/>
      <c r="B10" s="4"/>
      <c r="C10" s="4"/>
      <c r="D10" s="4"/>
      <c r="E10" s="4"/>
      <c r="F10" s="4"/>
      <c r="G10" s="4"/>
      <c r="H10" s="4"/>
      <c r="I10" s="4"/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6" t="s">
        <v>16</v>
      </c>
      <c r="B12" s="4"/>
      <c r="C12" s="4"/>
      <c r="D12" s="4"/>
      <c r="E12" s="4"/>
      <c r="F12" s="4"/>
      <c r="G12" s="4"/>
      <c r="H12" s="4"/>
      <c r="I12" s="5">
        <f>AVERAGE(I7:I9)</f>
        <v>78.533333333333331</v>
      </c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3" t="s">
        <v>17</v>
      </c>
      <c r="B14" s="4" t="s">
        <v>42</v>
      </c>
      <c r="C14" s="4">
        <f>B14*0.4</f>
        <v>1.2000000000000002</v>
      </c>
      <c r="D14" s="4"/>
      <c r="E14" s="4"/>
      <c r="F14" s="4"/>
      <c r="G14" s="4"/>
      <c r="H14" s="4"/>
      <c r="I14" s="4"/>
    </row>
  </sheetData>
  <sortState xmlns:xlrd2="http://schemas.microsoft.com/office/spreadsheetml/2017/richdata2" ref="A7:I9">
    <sortCondition descending="1" ref="I7:I9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6"/>
  <sheetViews>
    <sheetView workbookViewId="0">
      <selection activeCell="B17" sqref="B17"/>
    </sheetView>
  </sheetViews>
  <sheetFormatPr defaultRowHeight="15"/>
  <cols>
    <col min="1" max="1" width="47" customWidth="1"/>
    <col min="11" max="11" width="15" customWidth="1"/>
  </cols>
  <sheetData>
    <row r="2" spans="1:11">
      <c r="A2" s="13" t="s">
        <v>43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5" spans="1:11" ht="129.94999999999999" customHeight="1">
      <c r="A5" s="11" t="s">
        <v>2</v>
      </c>
      <c r="B5" s="11" t="s">
        <v>44</v>
      </c>
      <c r="C5" s="15"/>
      <c r="D5" s="11" t="s">
        <v>45</v>
      </c>
      <c r="E5" s="15"/>
      <c r="F5" s="11" t="s">
        <v>46</v>
      </c>
      <c r="G5" s="15"/>
      <c r="H5" s="11" t="s">
        <v>84</v>
      </c>
      <c r="I5" s="15"/>
      <c r="J5" s="11" t="s">
        <v>6</v>
      </c>
      <c r="K5" s="11" t="s">
        <v>7</v>
      </c>
    </row>
    <row r="6" spans="1:11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" t="s">
        <v>8</v>
      </c>
      <c r="I6" s="1" t="s">
        <v>9</v>
      </c>
      <c r="J6" s="12"/>
      <c r="K6" s="12"/>
    </row>
    <row r="7" spans="1:11" ht="15.75">
      <c r="A7" s="3" t="s">
        <v>47</v>
      </c>
      <c r="B7" s="4"/>
      <c r="C7" s="4">
        <v>1</v>
      </c>
      <c r="D7" s="4"/>
      <c r="E7" s="4">
        <v>1</v>
      </c>
      <c r="F7" s="4"/>
      <c r="G7" s="4">
        <v>1</v>
      </c>
      <c r="H7" s="4"/>
      <c r="I7" s="4">
        <v>1</v>
      </c>
      <c r="J7" s="4"/>
      <c r="K7" s="5"/>
    </row>
    <row r="8" spans="1:11" ht="15.75">
      <c r="A8" s="3" t="s">
        <v>48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4">
        <v>1</v>
      </c>
      <c r="J8" s="4"/>
      <c r="K8" s="5"/>
    </row>
    <row r="9" spans="1:11" ht="15.75">
      <c r="A9" s="3" t="s">
        <v>49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4">
        <v>1</v>
      </c>
      <c r="J9" s="4"/>
      <c r="K9" s="5"/>
    </row>
    <row r="10" spans="1:11" ht="15.75">
      <c r="A10" s="3" t="s">
        <v>50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4">
        <v>1</v>
      </c>
      <c r="J10" s="4"/>
      <c r="K10" s="5"/>
    </row>
    <row r="11" spans="1:11" ht="15.75">
      <c r="A11" s="3" t="s">
        <v>51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4">
        <v>1</v>
      </c>
      <c r="J11" s="4"/>
      <c r="K11" s="5"/>
    </row>
    <row r="12" spans="1:1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15.75">
      <c r="A14" s="6" t="s">
        <v>16</v>
      </c>
      <c r="B14" s="4"/>
      <c r="C14" s="4"/>
      <c r="D14" s="4"/>
      <c r="E14" s="4"/>
      <c r="F14" s="4"/>
      <c r="G14" s="4"/>
      <c r="H14" s="4"/>
      <c r="I14" s="4"/>
      <c r="J14" s="4"/>
      <c r="K14" s="5" t="e">
        <f>AVERAGE(K7:K9)</f>
        <v>#DIV/0!</v>
      </c>
    </row>
    <row r="15" spans="1:11" ht="15.7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5.75">
      <c r="A16" s="3" t="s">
        <v>17</v>
      </c>
      <c r="B16" s="4">
        <v>5</v>
      </c>
      <c r="C16" s="4">
        <f>B16*0.4</f>
        <v>2</v>
      </c>
      <c r="D16" s="4"/>
      <c r="E16" s="4"/>
      <c r="F16" s="4"/>
      <c r="G16" s="4"/>
      <c r="H16" s="4"/>
      <c r="I16" s="4"/>
      <c r="J16" s="4"/>
      <c r="K16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K16"/>
  <sheetViews>
    <sheetView topLeftCell="A5" workbookViewId="0">
      <selection activeCell="K9" sqref="K9:K11"/>
    </sheetView>
  </sheetViews>
  <sheetFormatPr defaultRowHeight="15"/>
  <cols>
    <col min="1" max="1" width="47" customWidth="1"/>
    <col min="11" max="11" width="15" customWidth="1"/>
  </cols>
  <sheetData>
    <row r="2" spans="1:11">
      <c r="A2" s="13" t="s">
        <v>53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5" spans="1:11" ht="129.94999999999999" customHeight="1">
      <c r="A5" s="11" t="s">
        <v>2</v>
      </c>
      <c r="B5" s="11" t="s">
        <v>44</v>
      </c>
      <c r="C5" s="15"/>
      <c r="D5" s="11" t="s">
        <v>54</v>
      </c>
      <c r="E5" s="15"/>
      <c r="F5" s="11" t="s">
        <v>20</v>
      </c>
      <c r="G5" s="15"/>
      <c r="H5" s="11" t="s">
        <v>55</v>
      </c>
      <c r="I5" s="15"/>
      <c r="J5" s="11" t="s">
        <v>6</v>
      </c>
      <c r="K5" s="11" t="s">
        <v>7</v>
      </c>
    </row>
    <row r="6" spans="1:11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" t="s">
        <v>8</v>
      </c>
      <c r="I6" s="1" t="s">
        <v>9</v>
      </c>
      <c r="J6" s="12"/>
      <c r="K6" s="12"/>
    </row>
    <row r="7" spans="1:11" ht="15.75">
      <c r="A7" s="8" t="s">
        <v>57</v>
      </c>
      <c r="B7" s="9">
        <v>85</v>
      </c>
      <c r="C7" s="9">
        <v>1</v>
      </c>
      <c r="D7" s="9">
        <v>90</v>
      </c>
      <c r="E7" s="9">
        <v>1</v>
      </c>
      <c r="F7" s="9">
        <v>85</v>
      </c>
      <c r="G7" s="9">
        <v>1</v>
      </c>
      <c r="H7" s="9">
        <v>70</v>
      </c>
      <c r="I7" s="9">
        <v>1</v>
      </c>
      <c r="J7" s="9"/>
      <c r="K7" s="10">
        <f>95*(B7*C7+D7*E7+F7*G7+H7*I7)/((C7+E7+G7+I7)*100)+J7</f>
        <v>78.375</v>
      </c>
    </row>
    <row r="8" spans="1:11" ht="15.75">
      <c r="A8" s="8" t="s">
        <v>59</v>
      </c>
      <c r="B8" s="9">
        <v>71</v>
      </c>
      <c r="C8" s="9">
        <v>1</v>
      </c>
      <c r="D8" s="9">
        <v>84</v>
      </c>
      <c r="E8" s="9">
        <v>1</v>
      </c>
      <c r="F8" s="9">
        <v>85</v>
      </c>
      <c r="G8" s="9">
        <v>1</v>
      </c>
      <c r="H8" s="9">
        <v>88</v>
      </c>
      <c r="I8" s="9">
        <v>1</v>
      </c>
      <c r="J8" s="9"/>
      <c r="K8" s="10">
        <f>95*(B8*C8+D8*E8+F8*G8+H8*I8)/((C8+E8+G8+I8)*100)+J8</f>
        <v>77.900000000000006</v>
      </c>
    </row>
    <row r="9" spans="1:11" ht="15.75">
      <c r="A9" s="3" t="s">
        <v>56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4">
        <v>1</v>
      </c>
      <c r="J9" s="4"/>
      <c r="K9" s="5"/>
    </row>
    <row r="10" spans="1:11" ht="15.75">
      <c r="A10" s="3" t="s">
        <v>58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4">
        <v>1</v>
      </c>
      <c r="J10" s="4"/>
      <c r="K10" s="5"/>
    </row>
    <row r="11" spans="1:11" ht="15.75">
      <c r="A11" s="3" t="s">
        <v>60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4">
        <v>1</v>
      </c>
      <c r="J11" s="4"/>
      <c r="K11" s="5"/>
    </row>
    <row r="12" spans="1:11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5.75">
      <c r="A14" s="6" t="s">
        <v>16</v>
      </c>
      <c r="B14" s="4"/>
      <c r="C14" s="4"/>
      <c r="D14" s="4"/>
      <c r="E14" s="4"/>
      <c r="F14" s="4"/>
      <c r="G14" s="4"/>
      <c r="H14" s="4"/>
      <c r="I14" s="4"/>
      <c r="J14" s="4"/>
      <c r="K14" s="5">
        <f>AVERAGE(K7:K11)</f>
        <v>78.137500000000003</v>
      </c>
    </row>
    <row r="15" spans="1:11" ht="15.7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5.75">
      <c r="A16" s="3" t="s">
        <v>17</v>
      </c>
      <c r="B16" s="4" t="s">
        <v>28</v>
      </c>
      <c r="C16" s="4">
        <f>B16*0.4</f>
        <v>2</v>
      </c>
      <c r="D16" s="4"/>
      <c r="E16" s="4"/>
      <c r="F16" s="4"/>
      <c r="G16" s="4"/>
      <c r="H16" s="4"/>
      <c r="I16" s="4"/>
      <c r="J16" s="4"/>
      <c r="K16" s="4"/>
    </row>
  </sheetData>
  <sortState xmlns:xlrd2="http://schemas.microsoft.com/office/spreadsheetml/2017/richdata2" ref="A7:K11">
    <sortCondition descending="1" ref="K7:K11"/>
  </sortState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M18"/>
  <sheetViews>
    <sheetView tabSelected="1" topLeftCell="A4" workbookViewId="0">
      <selection activeCell="M11" sqref="M11:M13"/>
    </sheetView>
  </sheetViews>
  <sheetFormatPr defaultRowHeight="15"/>
  <cols>
    <col min="1" max="1" width="47" customWidth="1"/>
    <col min="13" max="13" width="15" customWidth="1"/>
  </cols>
  <sheetData>
    <row r="2" spans="1:13">
      <c r="A2" s="13" t="s">
        <v>61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5" spans="1:13" ht="129.94999999999999" customHeight="1">
      <c r="A5" s="11" t="s">
        <v>2</v>
      </c>
      <c r="B5" s="11" t="s">
        <v>62</v>
      </c>
      <c r="C5" s="15"/>
      <c r="D5" s="11" t="s">
        <v>63</v>
      </c>
      <c r="E5" s="15"/>
      <c r="F5" s="11" t="s">
        <v>64</v>
      </c>
      <c r="G5" s="15"/>
      <c r="H5" s="11" t="s">
        <v>65</v>
      </c>
      <c r="I5" s="15"/>
      <c r="J5" s="11" t="s">
        <v>66</v>
      </c>
      <c r="K5" s="15"/>
      <c r="L5" s="11" t="s">
        <v>6</v>
      </c>
      <c r="M5" s="11" t="s">
        <v>7</v>
      </c>
    </row>
    <row r="6" spans="1:13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" t="s">
        <v>8</v>
      </c>
      <c r="I6" s="1" t="s">
        <v>9</v>
      </c>
      <c r="J6" s="1" t="s">
        <v>8</v>
      </c>
      <c r="K6" s="1" t="s">
        <v>9</v>
      </c>
      <c r="L6" s="12"/>
      <c r="M6" s="12"/>
    </row>
    <row r="7" spans="1:13" ht="15.75">
      <c r="A7" s="8" t="s">
        <v>73</v>
      </c>
      <c r="B7" s="9">
        <v>90</v>
      </c>
      <c r="C7" s="9">
        <v>1</v>
      </c>
      <c r="D7" s="9">
        <v>90</v>
      </c>
      <c r="E7" s="9">
        <v>1</v>
      </c>
      <c r="F7" s="9">
        <v>95</v>
      </c>
      <c r="G7" s="9">
        <v>1</v>
      </c>
      <c r="H7" s="9">
        <v>97</v>
      </c>
      <c r="I7" s="9">
        <v>1</v>
      </c>
      <c r="J7" s="9">
        <v>95</v>
      </c>
      <c r="K7" s="9">
        <v>1</v>
      </c>
      <c r="L7" s="9">
        <v>5</v>
      </c>
      <c r="M7" s="10">
        <f>95*(B7*C7+D7*E7+F7*G7+H7*I7+J7*K7)/((C7+E7+G7+I7+K7)*100)+L7</f>
        <v>93.73</v>
      </c>
    </row>
    <row r="8" spans="1:13" ht="15.75">
      <c r="A8" s="8" t="s">
        <v>72</v>
      </c>
      <c r="B8" s="9">
        <v>92</v>
      </c>
      <c r="C8" s="9">
        <v>1</v>
      </c>
      <c r="D8" s="9">
        <v>93</v>
      </c>
      <c r="E8" s="9">
        <v>1</v>
      </c>
      <c r="F8" s="9">
        <v>86</v>
      </c>
      <c r="G8" s="9">
        <v>1</v>
      </c>
      <c r="H8" s="9">
        <v>93</v>
      </c>
      <c r="I8" s="9">
        <v>1</v>
      </c>
      <c r="J8" s="9">
        <v>98</v>
      </c>
      <c r="K8" s="9">
        <v>1</v>
      </c>
      <c r="L8" s="9"/>
      <c r="M8" s="10">
        <f>95*(B8*C8+D8*E8+F8*G8+H8*I8+J8*K8)/((C8+E8+G8+I8+K8)*100)+L8</f>
        <v>87.78</v>
      </c>
    </row>
    <row r="9" spans="1:13" ht="15.75">
      <c r="A9" s="16" t="s">
        <v>70</v>
      </c>
      <c r="B9" s="17">
        <v>90</v>
      </c>
      <c r="C9" s="17">
        <v>1</v>
      </c>
      <c r="D9" s="17">
        <v>92</v>
      </c>
      <c r="E9" s="17">
        <v>1</v>
      </c>
      <c r="F9" s="17">
        <v>85</v>
      </c>
      <c r="G9" s="17">
        <v>1</v>
      </c>
      <c r="H9" s="17">
        <v>98</v>
      </c>
      <c r="I9" s="17">
        <v>1</v>
      </c>
      <c r="J9" s="17">
        <v>95</v>
      </c>
      <c r="K9" s="17">
        <v>1</v>
      </c>
      <c r="L9" s="17"/>
      <c r="M9" s="18">
        <f>95*(B9*C9+D9*E9+F9*G9+H9*I9+J9*K9)/((C9+E9+G9+I9+K9)*100)+L9</f>
        <v>87.4</v>
      </c>
    </row>
    <row r="10" spans="1:13" ht="15.75">
      <c r="A10" s="16" t="s">
        <v>68</v>
      </c>
      <c r="B10" s="17">
        <v>91</v>
      </c>
      <c r="C10" s="17">
        <v>1</v>
      </c>
      <c r="D10" s="17">
        <v>83</v>
      </c>
      <c r="E10" s="17">
        <v>1</v>
      </c>
      <c r="F10" s="17">
        <v>75</v>
      </c>
      <c r="G10" s="17">
        <v>1</v>
      </c>
      <c r="H10" s="17">
        <v>77</v>
      </c>
      <c r="I10" s="17">
        <v>1</v>
      </c>
      <c r="J10" s="17">
        <v>90</v>
      </c>
      <c r="K10" s="17">
        <v>1</v>
      </c>
      <c r="L10" s="17"/>
      <c r="M10" s="18">
        <f>95*(B10*C10+D10*E10+F10*G10+H10*I10+J10*K10)/((C10+E10+G10+I10+K10)*100)+L10</f>
        <v>79.040000000000006</v>
      </c>
    </row>
    <row r="11" spans="1:13" ht="15.75">
      <c r="A11" s="16" t="s">
        <v>67</v>
      </c>
      <c r="B11" s="17"/>
      <c r="C11" s="17">
        <v>1</v>
      </c>
      <c r="D11" s="17"/>
      <c r="E11" s="17">
        <v>1</v>
      </c>
      <c r="F11" s="17"/>
      <c r="G11" s="17">
        <v>1</v>
      </c>
      <c r="H11" s="17"/>
      <c r="I11" s="17">
        <v>1</v>
      </c>
      <c r="J11" s="17"/>
      <c r="K11" s="17">
        <v>1</v>
      </c>
      <c r="L11" s="17"/>
      <c r="M11" s="18"/>
    </row>
    <row r="12" spans="1:13" ht="15.75">
      <c r="A12" s="16" t="s">
        <v>69</v>
      </c>
      <c r="B12" s="17"/>
      <c r="C12" s="17">
        <v>1</v>
      </c>
      <c r="D12" s="17"/>
      <c r="E12" s="17">
        <v>1</v>
      </c>
      <c r="F12" s="17"/>
      <c r="G12" s="17">
        <v>1</v>
      </c>
      <c r="H12" s="17"/>
      <c r="I12" s="17">
        <v>1</v>
      </c>
      <c r="J12" s="17"/>
      <c r="K12" s="17">
        <v>1</v>
      </c>
      <c r="L12" s="17"/>
      <c r="M12" s="18"/>
    </row>
    <row r="13" spans="1:13" ht="15.75">
      <c r="A13" s="16" t="s">
        <v>71</v>
      </c>
      <c r="B13" s="17"/>
      <c r="C13" s="17">
        <v>1</v>
      </c>
      <c r="D13" s="17"/>
      <c r="E13" s="17">
        <v>1</v>
      </c>
      <c r="F13" s="17"/>
      <c r="G13" s="17">
        <v>1</v>
      </c>
      <c r="H13" s="17"/>
      <c r="I13" s="17">
        <v>1</v>
      </c>
      <c r="J13" s="17"/>
      <c r="K13" s="17">
        <v>1</v>
      </c>
      <c r="L13" s="17"/>
      <c r="M13" s="18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15.75">
      <c r="A16" s="6" t="s">
        <v>16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5">
        <f>AVERAGE(M7:M9)</f>
        <v>89.636666666666656</v>
      </c>
    </row>
    <row r="17" spans="1:13" ht="15.7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15.75">
      <c r="A18" s="3" t="s">
        <v>17</v>
      </c>
      <c r="B18" s="4">
        <v>7</v>
      </c>
      <c r="C18" s="4">
        <f>B18*0.4</f>
        <v>2.8000000000000003</v>
      </c>
      <c r="D18" s="4"/>
      <c r="E18" s="4"/>
      <c r="F18" s="4"/>
      <c r="G18" s="4"/>
      <c r="H18" s="4"/>
      <c r="I18" s="4"/>
      <c r="J18" s="4"/>
      <c r="K18" s="4"/>
      <c r="L18" s="4"/>
      <c r="M18" s="4"/>
    </row>
  </sheetData>
  <sortState xmlns:xlrd2="http://schemas.microsoft.com/office/spreadsheetml/2017/richdata2" ref="A7:M13">
    <sortCondition descending="1" ref="M7:M13"/>
  </sortState>
  <mergeCells count="9">
    <mergeCell ref="M5:M6"/>
    <mergeCell ref="A2:M2"/>
    <mergeCell ref="L5:L6"/>
    <mergeCell ref="A5:A6"/>
    <mergeCell ref="J5:K5"/>
    <mergeCell ref="B5:C5"/>
    <mergeCell ref="F5:G5"/>
    <mergeCell ref="D5:E5"/>
    <mergeCell ref="H5:I5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O13"/>
  <sheetViews>
    <sheetView zoomScale="85" workbookViewId="0">
      <selection activeCell="O7" sqref="A7:O7"/>
    </sheetView>
  </sheetViews>
  <sheetFormatPr defaultRowHeight="15"/>
  <cols>
    <col min="1" max="1" width="47" customWidth="1"/>
    <col min="15" max="15" width="15" customWidth="1"/>
  </cols>
  <sheetData>
    <row r="2" spans="1:15">
      <c r="A2" s="13" t="s">
        <v>74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5" spans="1:15" ht="129.94999999999999" customHeight="1">
      <c r="A5" s="11" t="s">
        <v>2</v>
      </c>
      <c r="B5" s="11" t="s">
        <v>44</v>
      </c>
      <c r="C5" s="15"/>
      <c r="D5" s="11" t="s">
        <v>54</v>
      </c>
      <c r="E5" s="15"/>
      <c r="F5" s="11" t="s">
        <v>20</v>
      </c>
      <c r="G5" s="15"/>
      <c r="H5" s="11" t="s">
        <v>75</v>
      </c>
      <c r="I5" s="15"/>
      <c r="J5" s="11" t="s">
        <v>76</v>
      </c>
      <c r="K5" s="15"/>
      <c r="L5" s="11" t="s">
        <v>55</v>
      </c>
      <c r="M5" s="15"/>
      <c r="N5" s="11" t="s">
        <v>6</v>
      </c>
      <c r="O5" s="11" t="s">
        <v>7</v>
      </c>
    </row>
    <row r="6" spans="1:15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" t="s">
        <v>8</v>
      </c>
      <c r="I6" s="1" t="s">
        <v>9</v>
      </c>
      <c r="J6" s="1" t="s">
        <v>8</v>
      </c>
      <c r="K6" s="1" t="s">
        <v>9</v>
      </c>
      <c r="L6" s="1" t="s">
        <v>8</v>
      </c>
      <c r="M6" s="1" t="s">
        <v>9</v>
      </c>
      <c r="N6" s="12"/>
      <c r="O6" s="12"/>
    </row>
    <row r="7" spans="1:15" ht="15.75">
      <c r="A7" s="8" t="s">
        <v>77</v>
      </c>
      <c r="B7" s="9">
        <v>85</v>
      </c>
      <c r="C7" s="9">
        <v>1</v>
      </c>
      <c r="D7" s="9">
        <v>90</v>
      </c>
      <c r="E7" s="9">
        <v>1</v>
      </c>
      <c r="F7" s="9">
        <v>95</v>
      </c>
      <c r="G7" s="9">
        <v>1</v>
      </c>
      <c r="H7" s="9">
        <v>100</v>
      </c>
      <c r="I7" s="9">
        <v>1</v>
      </c>
      <c r="J7" s="9">
        <v>84</v>
      </c>
      <c r="K7" s="9">
        <v>1</v>
      </c>
      <c r="L7" s="9">
        <v>92</v>
      </c>
      <c r="M7" s="9">
        <v>1</v>
      </c>
      <c r="N7" s="9"/>
      <c r="O7" s="10">
        <f>95*(B7*C7+D7*E7+F7*G7+H7*I7+J7*K7+L7*M7)/((C7+E7+G7+I7+K7+M7)*100)+N7</f>
        <v>86.45</v>
      </c>
    </row>
    <row r="8" spans="1:15" ht="15.75">
      <c r="A8" s="3" t="s">
        <v>78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4">
        <v>1</v>
      </c>
      <c r="J8" s="4"/>
      <c r="K8" s="4">
        <v>1</v>
      </c>
      <c r="L8" s="4"/>
      <c r="M8" s="4">
        <v>1</v>
      </c>
      <c r="N8" s="4"/>
      <c r="O8" s="5"/>
    </row>
    <row r="9" spans="1:15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5.75">
      <c r="A11" s="6" t="s">
        <v>16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>
        <f>AVERAGE(O7:O8)</f>
        <v>86.45</v>
      </c>
    </row>
    <row r="12" spans="1:15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5.75">
      <c r="A13" s="3" t="s">
        <v>17</v>
      </c>
      <c r="B13" s="4" t="s">
        <v>52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</sheetData>
  <mergeCells count="10">
    <mergeCell ref="A5:A6"/>
    <mergeCell ref="O5:O6"/>
    <mergeCell ref="N5:N6"/>
    <mergeCell ref="A2:O2"/>
    <mergeCell ref="J5:K5"/>
    <mergeCell ref="B5:C5"/>
    <mergeCell ref="F5:G5"/>
    <mergeCell ref="D5:E5"/>
    <mergeCell ref="H5:I5"/>
    <mergeCell ref="L5:M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10</vt:i4>
      </vt:variant>
    </vt:vector>
  </HeadingPairs>
  <TitlesOfParts>
    <vt:vector size="10" baseType="lpstr">
      <vt:lpstr>Середній бал</vt:lpstr>
      <vt:lpstr>ІП-22</vt:lpstr>
      <vt:lpstr>ІП-23</vt:lpstr>
      <vt:lpstr>ІС-23м</vt:lpstr>
      <vt:lpstr>ПР-21</vt:lpstr>
      <vt:lpstr>ПР-23-1</vt:lpstr>
      <vt:lpstr>ПС-22</vt:lpstr>
      <vt:lpstr>ПС-23-1</vt:lpstr>
      <vt:lpstr>ПС-23ск</vt:lpstr>
      <vt:lpstr>ПУА-22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CSK</cp:lastModifiedBy>
  <dcterms:created xsi:type="dcterms:W3CDTF">2024-07-04T14:24:48Z</dcterms:created>
  <dcterms:modified xsi:type="dcterms:W3CDTF">2024-07-05T06:12:52Z</dcterms:modified>
</cp:coreProperties>
</file>