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 4й курс\"/>
    </mc:Choice>
  </mc:AlternateContent>
  <xr:revisionPtr revIDLastSave="0" documentId="13_ncr:1_{95EA4928-E5A3-4ED1-859B-161C1F654D14}" xr6:coauthVersionLast="47" xr6:coauthVersionMax="47" xr10:uidLastSave="{00000000-0000-0000-0000-000000000000}"/>
  <bookViews>
    <workbookView xWindow="-120" yWindow="-120" windowWidth="20730" windowHeight="11160" tabRatio="761" activeTab="8" xr2:uid="{00000000-000D-0000-FFFF-FFFF00000000}"/>
  </bookViews>
  <sheets>
    <sheet name="АВ-20" sheetId="1" r:id="rId1"/>
    <sheet name="АВ-21ск" sheetId="2" r:id="rId2"/>
    <sheet name="ЕПА-20" sheetId="3" r:id="rId3"/>
    <sheet name="ЕПА-21ск" sheetId="4" r:id="rId4"/>
    <sheet name="МО-20" sheetId="5" r:id="rId5"/>
    <sheet name="МО-21ск" sheetId="6" r:id="rId6"/>
    <sheet name="МЧМ-20" sheetId="7" r:id="rId7"/>
    <sheet name="МЧМ-ОМТ-21ск" sheetId="12" r:id="rId8"/>
    <sheet name="ХТ-20" sheetId="10" r:id="rId9"/>
    <sheet name="ХТ-21ск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2" l="1"/>
  <c r="M14" i="3"/>
  <c r="M7" i="3"/>
  <c r="W7" i="12"/>
  <c r="W8" i="12"/>
  <c r="W9" i="12"/>
  <c r="W10" i="12"/>
  <c r="W11" i="12"/>
  <c r="W12" i="12"/>
  <c r="W13" i="12"/>
  <c r="W14" i="12"/>
  <c r="W15" i="12"/>
  <c r="W16" i="12"/>
  <c r="W17" i="12"/>
  <c r="C27" i="12"/>
  <c r="C19" i="11"/>
  <c r="O9" i="11"/>
  <c r="O8" i="11"/>
  <c r="O7" i="11"/>
  <c r="C16" i="10"/>
  <c r="O7" i="10"/>
  <c r="O14" i="10" s="1"/>
  <c r="O8" i="10"/>
  <c r="O9" i="10"/>
  <c r="C13" i="7"/>
  <c r="O8" i="7"/>
  <c r="O7" i="7"/>
  <c r="O11" i="7" s="1"/>
  <c r="C26" i="6"/>
  <c r="M8" i="6"/>
  <c r="M16" i="6"/>
  <c r="M12" i="6"/>
  <c r="M17" i="6"/>
  <c r="M11" i="6"/>
  <c r="M9" i="6"/>
  <c r="M13" i="6"/>
  <c r="M15" i="6"/>
  <c r="M14" i="6"/>
  <c r="M10" i="6"/>
  <c r="M7" i="6"/>
  <c r="C16" i="5"/>
  <c r="M9" i="5"/>
  <c r="M7" i="5"/>
  <c r="M8" i="5"/>
  <c r="M14" i="5" s="1"/>
  <c r="C21" i="4"/>
  <c r="C16" i="3"/>
  <c r="M9" i="3"/>
  <c r="M8" i="3"/>
  <c r="C21" i="2"/>
  <c r="M7" i="2"/>
  <c r="C13" i="1"/>
  <c r="M7" i="1"/>
  <c r="M11" i="1"/>
  <c r="M24" i="6" l="1"/>
  <c r="O17" i="11"/>
  <c r="M19" i="2"/>
</calcChain>
</file>

<file path=xl/sharedStrings.xml><?xml version="1.0" encoding="utf-8"?>
<sst xmlns="http://schemas.openxmlformats.org/spreadsheetml/2006/main" count="321" uniqueCount="127">
  <si>
    <t>АВ-20</t>
  </si>
  <si>
    <t>ПІБ</t>
  </si>
  <si>
    <t>Економіка підприємства</t>
  </si>
  <si>
    <t>Основи робототехніки</t>
  </si>
  <si>
    <t>Проєктування систем автоматизації</t>
  </si>
  <si>
    <t>Проєктування систем автоматизації (КП)</t>
  </si>
  <si>
    <t>Цифрові системи управління та обробки інформації</t>
  </si>
  <si>
    <t>Дод. бали</t>
  </si>
  <si>
    <t>Бали рейтингу</t>
  </si>
  <si>
    <t>Оцінка</t>
  </si>
  <si>
    <t>Кредити</t>
  </si>
  <si>
    <t>ДЕРКАЧ Максим Віталійович</t>
  </si>
  <si>
    <t>ПІВОВАРОВА Анна Віталіївна</t>
  </si>
  <si>
    <t>Середнє значення</t>
  </si>
  <si>
    <t>Всього</t>
  </si>
  <si>
    <t>2</t>
  </si>
  <si>
    <t>АВ-21ск</t>
  </si>
  <si>
    <t>БАЛАБУХА Євгеній Олександрович</t>
  </si>
  <si>
    <t>БІЛЕНКО Назар Денисович</t>
  </si>
  <si>
    <t>ВОЛОШИН Дмитро Сергійович</t>
  </si>
  <si>
    <t>ЛЕБІДЬ Олег Сергійович</t>
  </si>
  <si>
    <t>МЕЛЬНИЧУК Олександр Станіславович</t>
  </si>
  <si>
    <t>ПАШКО Олег Сергійович</t>
  </si>
  <si>
    <t>РЯБЧЕЦЬ Богдан Андрійович</t>
  </si>
  <si>
    <t>СТРЄЛЬНІКОВ Олександр Михайлович</t>
  </si>
  <si>
    <t>ТАРАНЕНКО Віталій Андрійович</t>
  </si>
  <si>
    <t>ХОЛОД Микола Олександрович</t>
  </si>
  <si>
    <t>10</t>
  </si>
  <si>
    <t>ЕПА-20</t>
  </si>
  <si>
    <t>Елементи автоматизованого електроприводу</t>
  </si>
  <si>
    <t>Мікропроцесорні пристрої</t>
  </si>
  <si>
    <t>Теорія електроприводу</t>
  </si>
  <si>
    <t>Теорія електроприводу (КП)</t>
  </si>
  <si>
    <t>БОНДАРЄВ Микита Сергійович</t>
  </si>
  <si>
    <t>ГЛУХОДІД Максим Максимович</t>
  </si>
  <si>
    <t>КОПОТІЙ Владислав Володимирович</t>
  </si>
  <si>
    <t>ШИЛКО Святослав Володимирович</t>
  </si>
  <si>
    <t>ЮР’ЄВ Руслан Володимирович</t>
  </si>
  <si>
    <t>5</t>
  </si>
  <si>
    <t>ЕПА-21ск</t>
  </si>
  <si>
    <t>АКАЦАТ Владислав Сергійович</t>
  </si>
  <si>
    <t>ГУЗЕК Руслан Миколайович</t>
  </si>
  <si>
    <t>ДЯЧЕНКО Сергій Миколайович</t>
  </si>
  <si>
    <t>КАДИКАЛО Станіслав Андрійович</t>
  </si>
  <si>
    <t>МІТЯНІН Володимир Володимирович</t>
  </si>
  <si>
    <t>ОСТАПЧУК Павло Олегович</t>
  </si>
  <si>
    <t>СВЕТОВ Данило Артемович</t>
  </si>
  <si>
    <t>СОЛЕНКО Нікіта Костянтинович</t>
  </si>
  <si>
    <t>ШМАЛЬКО Іван Дмитрович</t>
  </si>
  <si>
    <t>ЩЕРБАНЮК Анна Володимирівна</t>
  </si>
  <si>
    <t>МО-20</t>
  </si>
  <si>
    <t>Механічне обладнання прокатного виробництва</t>
  </si>
  <si>
    <t xml:space="preserve">Основи будівельної справи </t>
  </si>
  <si>
    <t>Розрахунки металургійних механізмів та агрегатів</t>
  </si>
  <si>
    <t>Розрахунки металургійних механізмів та агрегатів (КР)</t>
  </si>
  <si>
    <t>ДРУЗЬ Ілля Юрійович</t>
  </si>
  <si>
    <t>ЗЄЛОВ Євгеній Олександрович</t>
  </si>
  <si>
    <t>ІГНАТЕНКО Дмитро Олександрович</t>
  </si>
  <si>
    <t>КАЛІНІЧЕНКО Данило Олегович</t>
  </si>
  <si>
    <t>ХОМЕНКО Вячеслав Миколайович</t>
  </si>
  <si>
    <t>МО-21ск</t>
  </si>
  <si>
    <t>БАЛЮК Андрій Ігорович</t>
  </si>
  <si>
    <t>ЛАШКУЛ Вадим Андрійович</t>
  </si>
  <si>
    <t>МАРУЩАК Владислав Андрійович</t>
  </si>
  <si>
    <t>МИНЬЧУК Богдан Валерійович</t>
  </si>
  <si>
    <t>ПОЛУХІН Олексій Сергійович</t>
  </si>
  <si>
    <t>ПРОКОПЕНКО Марія Андріївна</t>
  </si>
  <si>
    <t>РОМАН Андрій Іванович</t>
  </si>
  <si>
    <t>СИДОРЕНКО Олексій Сергійович</t>
  </si>
  <si>
    <t>СЛІПЧЕНКО Вадим Павлович</t>
  </si>
  <si>
    <t>СОХНІЧ Максим Дмитрович</t>
  </si>
  <si>
    <t>ТАРАСОВ Іван Дмитрович</t>
  </si>
  <si>
    <t>УМАНСЬКИЙ Дмитро Володимирович</t>
  </si>
  <si>
    <t>ШЕЛЕСТ Денис Євгенійович</t>
  </si>
  <si>
    <t>ЯКОВЕНКО Олег Олександрович</t>
  </si>
  <si>
    <t>ЯЛОВИЙ Євгеній Ігорович</t>
  </si>
  <si>
    <t>15</t>
  </si>
  <si>
    <t>МЧМ-20</t>
  </si>
  <si>
    <t>Організація технологій з підвищення якості сталі</t>
  </si>
  <si>
    <t>Організація технологій з підвищення якості сталі (КР)</t>
  </si>
  <si>
    <t>Основи технічної творчості, наукових досліджень та стандартизація</t>
  </si>
  <si>
    <t>Технологічне проєктування виробництва сталі</t>
  </si>
  <si>
    <t>Технологічне проєктування виробництва сталі (КП)</t>
  </si>
  <si>
    <t>БОНДАРЕНКО Олександр Олегович</t>
  </si>
  <si>
    <t>ШАМОРКІН Олександр Олександрович</t>
  </si>
  <si>
    <t>ГРИНЕВИЧ Даніїл Олександрович</t>
  </si>
  <si>
    <t>КУДЕЛЯ Єлизавета Володимирівна</t>
  </si>
  <si>
    <t>МИХАЙЛЕНКО Микита Васильович</t>
  </si>
  <si>
    <t>НАУМЕНКО Денис Володимирович</t>
  </si>
  <si>
    <t>ОСАДЧИЙ Владислав Костянтинович</t>
  </si>
  <si>
    <t>ПАВЛУШИН Олег Олександрович</t>
  </si>
  <si>
    <t>САВЧЕНКО Дмитро Анатолійович</t>
  </si>
  <si>
    <t>Механічні властивості та опір деформації метала</t>
  </si>
  <si>
    <t>Механічні властивості та опір деформації метала (КР)</t>
  </si>
  <si>
    <t xml:space="preserve">Технологічне проєктування прокатного виробництва </t>
  </si>
  <si>
    <t>Технологічне проєктування прокатного виробництва  (КП)</t>
  </si>
  <si>
    <t>АРТЕМЕНКО Олександр Дмитрович</t>
  </si>
  <si>
    <t>ГРИЦЮТА Нікіта Романович</t>
  </si>
  <si>
    <t>ЛІСОВЕЦЬ Ольга Миколаївна</t>
  </si>
  <si>
    <t>НЕСТЕРЕНКО Едуард Владиславович</t>
  </si>
  <si>
    <t>СОЛОМКО Андрій Сергійович</t>
  </si>
  <si>
    <t>ФУГОЛЬ Ігор Андрійович</t>
  </si>
  <si>
    <t>ФУГОЛЬ Ілля Андрійович</t>
  </si>
  <si>
    <t>ЧИЖОВА Світлана Валеріївна</t>
  </si>
  <si>
    <t>ЯРОВА Юлія Миколаївна</t>
  </si>
  <si>
    <t>ХТ-20</t>
  </si>
  <si>
    <t>Низько-, високотемпературна  та енерготехнологічна переробка палива</t>
  </si>
  <si>
    <t>Переробка хімічних продуктів коксування, виробництво багатоядерних аренів та вуглеграфітових матеріалів</t>
  </si>
  <si>
    <t>Уловлювання летких продуктів термічної переробки твердих горючих копалин</t>
  </si>
  <si>
    <t>Уловлювання летких продуктів термічної переробки твердих горючих копалин (КР)</t>
  </si>
  <si>
    <t>Хімічна переробка твердих горючих копалин</t>
  </si>
  <si>
    <t>АЛЕКСЄЄНКО Валентин Андрійович</t>
  </si>
  <si>
    <t>НАЗАРЧУК Валерій Валерійович</t>
  </si>
  <si>
    <t>РАЗЛІВАНОВ Олександр Валерійович</t>
  </si>
  <si>
    <t>СИНЕЛЬНИКОВА Олександра Михайлівна</t>
  </si>
  <si>
    <t>ХРИСТИЧ Ірина Володимирівна</t>
  </si>
  <si>
    <t>ХТ-21ск</t>
  </si>
  <si>
    <t>БЕСАРАБЧИК Єлизавета Мирославівна</t>
  </si>
  <si>
    <t>БРАЖНИК Євгенія Сергіївна</t>
  </si>
  <si>
    <t>ГОРПІНІЧ Катерина Василівна</t>
  </si>
  <si>
    <t>ПАВЛЕНКО Володимир Олександрович</t>
  </si>
  <si>
    <t>РЕП'ЯХ Анна Олександрівна</t>
  </si>
  <si>
    <t>ТЕРЕПА Денис Ігорович</t>
  </si>
  <si>
    <t>ТОНКОНОЖЕНКО Олег Олександрович</t>
  </si>
  <si>
    <t>ЧОРНИЙ Максим Віталійович</t>
  </si>
  <si>
    <t>8</t>
  </si>
  <si>
    <t>МЧМ/ОМТ-21ск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</si>
</sst>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"/>
  <sheetViews>
    <sheetView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3</v>
      </c>
      <c r="E5" s="20"/>
      <c r="F5" s="16" t="s">
        <v>4</v>
      </c>
      <c r="G5" s="20"/>
      <c r="H5" s="16" t="s">
        <v>5</v>
      </c>
      <c r="I5" s="20"/>
      <c r="J5" s="16" t="s">
        <v>6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8" t="s">
        <v>12</v>
      </c>
      <c r="B7" s="9">
        <v>80</v>
      </c>
      <c r="C7" s="9">
        <v>1</v>
      </c>
      <c r="D7" s="9">
        <v>100</v>
      </c>
      <c r="E7" s="9">
        <v>1</v>
      </c>
      <c r="F7" s="9">
        <v>80</v>
      </c>
      <c r="G7" s="9">
        <v>1</v>
      </c>
      <c r="H7" s="9">
        <v>80</v>
      </c>
      <c r="I7" s="9">
        <v>1</v>
      </c>
      <c r="J7" s="9">
        <v>84</v>
      </c>
      <c r="K7" s="9">
        <v>1</v>
      </c>
      <c r="L7" s="9"/>
      <c r="M7" s="10">
        <f>95*(B7*C7+D7*E7+F7*G7+H7*I7+J7*K7)/((C7+E7+G7+I7+K7)*100)+L7</f>
        <v>80.56</v>
      </c>
    </row>
    <row r="8" spans="1:13" ht="15.75">
      <c r="A8" s="2" t="s">
        <v>11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3">
        <v>1</v>
      </c>
      <c r="J8" s="3"/>
      <c r="K8" s="3">
        <v>1</v>
      </c>
      <c r="L8" s="3"/>
      <c r="M8" s="4"/>
    </row>
    <row r="9" spans="1:13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5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>
        <f>AVERAGE(M7:M8)</f>
        <v>80.56</v>
      </c>
    </row>
    <row r="12" spans="1:13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" t="s">
        <v>14</v>
      </c>
      <c r="B13" s="3" t="s">
        <v>15</v>
      </c>
      <c r="C13" s="3">
        <f>B13*0.4</f>
        <v>0.8</v>
      </c>
      <c r="D13" s="3"/>
      <c r="E13" s="3"/>
      <c r="F13" s="3"/>
      <c r="G13" s="3"/>
      <c r="H13" s="3"/>
      <c r="I13" s="3"/>
      <c r="J13" s="3"/>
      <c r="K13" s="3"/>
      <c r="L13" s="3"/>
      <c r="M13" s="3"/>
    </row>
  </sheetData>
  <sortState xmlns:xlrd2="http://schemas.microsoft.com/office/spreadsheetml/2017/richdata2" ref="A7:M8">
    <sortCondition descending="1" ref="M8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19"/>
  <sheetViews>
    <sheetView topLeftCell="A4" workbookViewId="0">
      <selection activeCell="O9" sqref="O9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116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6" t="s">
        <v>1</v>
      </c>
      <c r="B5" s="16" t="s">
        <v>2</v>
      </c>
      <c r="C5" s="20"/>
      <c r="D5" s="16" t="s">
        <v>106</v>
      </c>
      <c r="E5" s="20"/>
      <c r="F5" s="16" t="s">
        <v>107</v>
      </c>
      <c r="G5" s="20"/>
      <c r="H5" s="16" t="s">
        <v>108</v>
      </c>
      <c r="I5" s="20"/>
      <c r="J5" s="16" t="s">
        <v>109</v>
      </c>
      <c r="K5" s="20"/>
      <c r="L5" s="16" t="s">
        <v>110</v>
      </c>
      <c r="M5" s="20"/>
      <c r="N5" s="16" t="s">
        <v>7</v>
      </c>
      <c r="O5" s="16" t="s">
        <v>8</v>
      </c>
    </row>
    <row r="6" spans="1:15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7"/>
      <c r="O6" s="17"/>
    </row>
    <row r="7" spans="1:15" ht="15.75">
      <c r="A7" s="8" t="s">
        <v>121</v>
      </c>
      <c r="B7" s="9">
        <v>80</v>
      </c>
      <c r="C7" s="9">
        <v>1</v>
      </c>
      <c r="D7" s="9">
        <v>74</v>
      </c>
      <c r="E7" s="9">
        <v>1</v>
      </c>
      <c r="F7" s="9">
        <v>82</v>
      </c>
      <c r="G7" s="9">
        <v>1</v>
      </c>
      <c r="H7" s="9">
        <v>75</v>
      </c>
      <c r="I7" s="9">
        <v>1</v>
      </c>
      <c r="J7" s="9">
        <v>80</v>
      </c>
      <c r="K7" s="9">
        <v>1</v>
      </c>
      <c r="L7" s="9">
        <v>82</v>
      </c>
      <c r="M7" s="9">
        <v>1</v>
      </c>
      <c r="N7" s="9"/>
      <c r="O7" s="10">
        <f>95*(B7*C7+D7*E7+F7*G7+H7*I7+J7*K7+L7*M7)/((C7+E7+G7+I7+K7+M7)*100)+N7</f>
        <v>74.891666666666666</v>
      </c>
    </row>
    <row r="8" spans="1:15" ht="15.75">
      <c r="A8" s="8" t="s">
        <v>123</v>
      </c>
      <c r="B8" s="9">
        <v>82</v>
      </c>
      <c r="C8" s="9">
        <v>1</v>
      </c>
      <c r="D8" s="9">
        <v>73</v>
      </c>
      <c r="E8" s="9">
        <v>1</v>
      </c>
      <c r="F8" s="9">
        <v>85</v>
      </c>
      <c r="G8" s="9">
        <v>1</v>
      </c>
      <c r="H8" s="9">
        <v>70</v>
      </c>
      <c r="I8" s="9">
        <v>1</v>
      </c>
      <c r="J8" s="9">
        <v>80</v>
      </c>
      <c r="K8" s="9">
        <v>1</v>
      </c>
      <c r="L8" s="9">
        <v>80</v>
      </c>
      <c r="M8" s="9">
        <v>1</v>
      </c>
      <c r="N8" s="9"/>
      <c r="O8" s="10">
        <f>95*(B8*C8+D8*E8+F8*G8+H8*I8+J8*K8+L8*M8)/((C8+E8+G8+I8+K8+M8)*100)+N8</f>
        <v>74.416666666666671</v>
      </c>
    </row>
    <row r="9" spans="1:15" ht="15.75">
      <c r="A9" s="8" t="s">
        <v>124</v>
      </c>
      <c r="B9" s="9">
        <v>80</v>
      </c>
      <c r="C9" s="9">
        <v>1</v>
      </c>
      <c r="D9" s="9">
        <v>75</v>
      </c>
      <c r="E9" s="9">
        <v>1</v>
      </c>
      <c r="F9" s="9">
        <v>77</v>
      </c>
      <c r="G9" s="9">
        <v>1</v>
      </c>
      <c r="H9" s="9">
        <v>70</v>
      </c>
      <c r="I9" s="9">
        <v>1</v>
      </c>
      <c r="J9" s="9">
        <v>75</v>
      </c>
      <c r="K9" s="9">
        <v>1</v>
      </c>
      <c r="L9" s="9">
        <v>79</v>
      </c>
      <c r="M9" s="9">
        <v>1</v>
      </c>
      <c r="N9" s="9"/>
      <c r="O9" s="10">
        <f>95*(B9*C9+D9*E9+F9*G9+H9*I9+J9*K9+L9*M9)/((C9+E9+G9+I9+K9+M9)*100)+N9</f>
        <v>72.2</v>
      </c>
    </row>
    <row r="10" spans="1:15" ht="15.75">
      <c r="A10" s="2" t="s">
        <v>117</v>
      </c>
      <c r="B10" s="3"/>
      <c r="C10" s="3">
        <v>1</v>
      </c>
      <c r="D10" s="3"/>
      <c r="E10" s="3">
        <v>1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3">
        <v>1</v>
      </c>
      <c r="N10" s="3"/>
      <c r="O10" s="4"/>
    </row>
    <row r="11" spans="1:15" ht="15.75">
      <c r="A11" s="2" t="s">
        <v>118</v>
      </c>
      <c r="B11" s="3"/>
      <c r="C11" s="3">
        <v>1</v>
      </c>
      <c r="D11" s="3"/>
      <c r="E11" s="3">
        <v>1</v>
      </c>
      <c r="F11" s="3"/>
      <c r="G11" s="3">
        <v>1</v>
      </c>
      <c r="H11" s="3"/>
      <c r="I11" s="3">
        <v>1</v>
      </c>
      <c r="J11" s="3"/>
      <c r="K11" s="3">
        <v>1</v>
      </c>
      <c r="L11" s="3"/>
      <c r="M11" s="3">
        <v>1</v>
      </c>
      <c r="N11" s="3"/>
      <c r="O11" s="4"/>
    </row>
    <row r="12" spans="1:15" ht="15.75">
      <c r="A12" s="2" t="s">
        <v>119</v>
      </c>
      <c r="B12" s="3"/>
      <c r="C12" s="3">
        <v>1</v>
      </c>
      <c r="D12" s="3"/>
      <c r="E12" s="3">
        <v>1</v>
      </c>
      <c r="F12" s="3"/>
      <c r="G12" s="3">
        <v>1</v>
      </c>
      <c r="H12" s="3"/>
      <c r="I12" s="3">
        <v>1</v>
      </c>
      <c r="J12" s="3"/>
      <c r="K12" s="3">
        <v>1</v>
      </c>
      <c r="L12" s="3"/>
      <c r="M12" s="3">
        <v>1</v>
      </c>
      <c r="N12" s="3"/>
      <c r="O12" s="4"/>
    </row>
    <row r="13" spans="1:15" ht="15.75">
      <c r="A13" s="2" t="s">
        <v>120</v>
      </c>
      <c r="B13" s="3"/>
      <c r="C13" s="3">
        <v>1</v>
      </c>
      <c r="D13" s="3"/>
      <c r="E13" s="3">
        <v>1</v>
      </c>
      <c r="F13" s="3"/>
      <c r="G13" s="3">
        <v>1</v>
      </c>
      <c r="H13" s="3"/>
      <c r="I13" s="3">
        <v>1</v>
      </c>
      <c r="J13" s="3"/>
      <c r="K13" s="3">
        <v>1</v>
      </c>
      <c r="L13" s="3"/>
      <c r="M13" s="3">
        <v>1</v>
      </c>
      <c r="N13" s="3"/>
      <c r="O13" s="4"/>
    </row>
    <row r="14" spans="1:15" ht="15.75">
      <c r="A14" s="2" t="s">
        <v>122</v>
      </c>
      <c r="B14" s="3"/>
      <c r="C14" s="3">
        <v>1</v>
      </c>
      <c r="D14" s="3"/>
      <c r="E14" s="3">
        <v>1</v>
      </c>
      <c r="F14" s="3"/>
      <c r="G14" s="3">
        <v>1</v>
      </c>
      <c r="H14" s="3"/>
      <c r="I14" s="3">
        <v>1</v>
      </c>
      <c r="J14" s="3"/>
      <c r="K14" s="3">
        <v>1</v>
      </c>
      <c r="L14" s="3"/>
      <c r="M14" s="3">
        <v>1</v>
      </c>
      <c r="N14" s="3"/>
      <c r="O14" s="4"/>
    </row>
    <row r="15" spans="1:15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5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>AVERAGE(O7:O14)</f>
        <v>73.836111111111109</v>
      </c>
    </row>
    <row r="18" spans="1:15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2" t="s">
        <v>14</v>
      </c>
      <c r="B19" s="3" t="s">
        <v>125</v>
      </c>
      <c r="C19" s="3">
        <f>B19*0.4</f>
        <v>3.2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ortState xmlns:xlrd2="http://schemas.microsoft.com/office/spreadsheetml/2017/richdata2" ref="A7:O14">
    <sortCondition descending="1" ref="O7:O14"/>
  </sortState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1"/>
  <sheetViews>
    <sheetView topLeftCell="A4"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3</v>
      </c>
      <c r="E5" s="20"/>
      <c r="F5" s="16" t="s">
        <v>4</v>
      </c>
      <c r="G5" s="20"/>
      <c r="H5" s="16" t="s">
        <v>5</v>
      </c>
      <c r="I5" s="20"/>
      <c r="J5" s="16" t="s">
        <v>6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8" t="s">
        <v>20</v>
      </c>
      <c r="B7" s="9">
        <v>60</v>
      </c>
      <c r="C7" s="9">
        <v>1</v>
      </c>
      <c r="D7" s="9">
        <v>90</v>
      </c>
      <c r="E7" s="9">
        <v>1</v>
      </c>
      <c r="F7" s="9">
        <v>80</v>
      </c>
      <c r="G7" s="9">
        <v>1</v>
      </c>
      <c r="H7" s="9">
        <v>80</v>
      </c>
      <c r="I7" s="9">
        <v>1</v>
      </c>
      <c r="J7" s="9">
        <v>67</v>
      </c>
      <c r="K7" s="9">
        <v>1</v>
      </c>
      <c r="L7" s="9"/>
      <c r="M7" s="10">
        <f>95*(B7*C7+D7*E7+F7*G7+H7*I7+J7*K7)/((C7+E7+G7+I7+K7)*100)+L7</f>
        <v>71.63</v>
      </c>
    </row>
    <row r="8" spans="1:13" ht="15.75">
      <c r="A8" s="2" t="s">
        <v>17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3">
        <v>1</v>
      </c>
      <c r="J8" s="3"/>
      <c r="K8" s="3">
        <v>1</v>
      </c>
      <c r="L8" s="3"/>
      <c r="M8" s="4"/>
    </row>
    <row r="9" spans="1:13" ht="15.75">
      <c r="A9" s="2" t="s">
        <v>18</v>
      </c>
      <c r="B9" s="3"/>
      <c r="C9" s="3">
        <v>1</v>
      </c>
      <c r="D9" s="3"/>
      <c r="E9" s="3">
        <v>1</v>
      </c>
      <c r="F9" s="3"/>
      <c r="G9" s="3">
        <v>1</v>
      </c>
      <c r="H9" s="3"/>
      <c r="I9" s="3">
        <v>1</v>
      </c>
      <c r="J9" s="3"/>
      <c r="K9" s="3">
        <v>1</v>
      </c>
      <c r="L9" s="3"/>
      <c r="M9" s="4"/>
    </row>
    <row r="10" spans="1:13" ht="15.75">
      <c r="A10" s="2" t="s">
        <v>19</v>
      </c>
      <c r="B10" s="3"/>
      <c r="C10" s="3">
        <v>1</v>
      </c>
      <c r="D10" s="3"/>
      <c r="E10" s="3">
        <v>1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4"/>
    </row>
    <row r="11" spans="1:13" ht="15.75">
      <c r="A11" s="2" t="s">
        <v>21</v>
      </c>
      <c r="B11" s="3"/>
      <c r="C11" s="3">
        <v>1</v>
      </c>
      <c r="D11" s="3"/>
      <c r="E11" s="3">
        <v>1</v>
      </c>
      <c r="F11" s="3"/>
      <c r="G11" s="3">
        <v>1</v>
      </c>
      <c r="H11" s="3"/>
      <c r="I11" s="3">
        <v>1</v>
      </c>
      <c r="J11" s="3"/>
      <c r="K11" s="3">
        <v>1</v>
      </c>
      <c r="L11" s="3"/>
      <c r="M11" s="4"/>
    </row>
    <row r="12" spans="1:13" ht="15.75">
      <c r="A12" s="2" t="s">
        <v>22</v>
      </c>
      <c r="B12" s="3"/>
      <c r="C12" s="3">
        <v>1</v>
      </c>
      <c r="D12" s="3"/>
      <c r="E12" s="3">
        <v>1</v>
      </c>
      <c r="F12" s="3"/>
      <c r="G12" s="3">
        <v>1</v>
      </c>
      <c r="H12" s="3"/>
      <c r="I12" s="3">
        <v>1</v>
      </c>
      <c r="J12" s="3"/>
      <c r="K12" s="3">
        <v>1</v>
      </c>
      <c r="L12" s="3"/>
      <c r="M12" s="4"/>
    </row>
    <row r="13" spans="1:13" ht="15.75">
      <c r="A13" s="2" t="s">
        <v>23</v>
      </c>
      <c r="B13" s="3"/>
      <c r="C13" s="3">
        <v>1</v>
      </c>
      <c r="D13" s="3"/>
      <c r="E13" s="3">
        <v>1</v>
      </c>
      <c r="F13" s="3"/>
      <c r="G13" s="3">
        <v>1</v>
      </c>
      <c r="H13" s="3"/>
      <c r="I13" s="3">
        <v>1</v>
      </c>
      <c r="J13" s="3"/>
      <c r="K13" s="3">
        <v>1</v>
      </c>
      <c r="L13" s="3"/>
      <c r="M13" s="4"/>
    </row>
    <row r="14" spans="1:13" ht="15.75">
      <c r="A14" s="2" t="s">
        <v>24</v>
      </c>
      <c r="B14" s="3"/>
      <c r="C14" s="3">
        <v>1</v>
      </c>
      <c r="D14" s="3"/>
      <c r="E14" s="3">
        <v>1</v>
      </c>
      <c r="F14" s="3"/>
      <c r="G14" s="3">
        <v>1</v>
      </c>
      <c r="H14" s="3"/>
      <c r="I14" s="3">
        <v>1</v>
      </c>
      <c r="J14" s="3"/>
      <c r="K14" s="3">
        <v>1</v>
      </c>
      <c r="L14" s="3"/>
      <c r="M14" s="4"/>
    </row>
    <row r="15" spans="1:13" ht="15.75">
      <c r="A15" s="2" t="s">
        <v>25</v>
      </c>
      <c r="B15" s="3"/>
      <c r="C15" s="3">
        <v>1</v>
      </c>
      <c r="D15" s="3"/>
      <c r="E15" s="3">
        <v>1</v>
      </c>
      <c r="F15" s="3"/>
      <c r="G15" s="3">
        <v>1</v>
      </c>
      <c r="H15" s="3"/>
      <c r="I15" s="3">
        <v>1</v>
      </c>
      <c r="J15" s="3"/>
      <c r="K15" s="3">
        <v>1</v>
      </c>
      <c r="L15" s="3"/>
      <c r="M15" s="4"/>
    </row>
    <row r="16" spans="1:13" ht="15.75">
      <c r="A16" s="2" t="s">
        <v>26</v>
      </c>
      <c r="B16" s="3"/>
      <c r="C16" s="3">
        <v>1</v>
      </c>
      <c r="D16" s="3"/>
      <c r="E16" s="3">
        <v>1</v>
      </c>
      <c r="F16" s="3"/>
      <c r="G16" s="3">
        <v>1</v>
      </c>
      <c r="H16" s="3"/>
      <c r="I16" s="3">
        <v>1</v>
      </c>
      <c r="J16" s="3"/>
      <c r="K16" s="3">
        <v>1</v>
      </c>
      <c r="L16" s="3"/>
      <c r="M16" s="4"/>
    </row>
    <row r="17" spans="1:13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5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>
        <f>AVERAGE(M7:M16)</f>
        <v>71.63</v>
      </c>
    </row>
    <row r="20" spans="1:13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2" t="s">
        <v>14</v>
      </c>
      <c r="B21" s="3" t="s">
        <v>27</v>
      </c>
      <c r="C21" s="3">
        <f>B21*0.4</f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ortState xmlns:xlrd2="http://schemas.microsoft.com/office/spreadsheetml/2017/richdata2" ref="A7:M16">
    <sortCondition descending="1" ref="M16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6"/>
  <sheetViews>
    <sheetView topLeftCell="A4"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29</v>
      </c>
      <c r="E5" s="20"/>
      <c r="F5" s="16" t="s">
        <v>30</v>
      </c>
      <c r="G5" s="20"/>
      <c r="H5" s="16" t="s">
        <v>31</v>
      </c>
      <c r="I5" s="20"/>
      <c r="J5" s="16" t="s">
        <v>32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8" t="s">
        <v>37</v>
      </c>
      <c r="B7" s="9">
        <v>76</v>
      </c>
      <c r="C7" s="9">
        <v>1</v>
      </c>
      <c r="D7" s="9">
        <v>90</v>
      </c>
      <c r="E7" s="9">
        <v>1</v>
      </c>
      <c r="F7" s="9">
        <v>90</v>
      </c>
      <c r="G7" s="9">
        <v>1</v>
      </c>
      <c r="H7" s="9">
        <v>73</v>
      </c>
      <c r="I7" s="9">
        <v>1</v>
      </c>
      <c r="J7" s="9">
        <v>83</v>
      </c>
      <c r="K7" s="9">
        <v>1</v>
      </c>
      <c r="L7" s="9"/>
      <c r="M7" s="10">
        <f>95*(B7*C7+D7*E7+F7*G7+H7*I7+J7*K7)/((C7+E7+G7+I7+K7)*100)+L7</f>
        <v>78.28</v>
      </c>
    </row>
    <row r="8" spans="1:13" ht="15.75">
      <c r="A8" s="8" t="s">
        <v>35</v>
      </c>
      <c r="B8" s="9">
        <v>82</v>
      </c>
      <c r="C8" s="9">
        <v>1</v>
      </c>
      <c r="D8" s="9">
        <v>70</v>
      </c>
      <c r="E8" s="9">
        <v>1</v>
      </c>
      <c r="F8" s="9">
        <v>70</v>
      </c>
      <c r="G8" s="9">
        <v>1</v>
      </c>
      <c r="H8" s="9">
        <v>70</v>
      </c>
      <c r="I8" s="9">
        <v>1</v>
      </c>
      <c r="J8" s="9">
        <v>81</v>
      </c>
      <c r="K8" s="9">
        <v>1</v>
      </c>
      <c r="L8" s="9"/>
      <c r="M8" s="10">
        <f>95*(B8*C8+D8*E8+F8*G8+H8*I8+J8*K8)/((C8+E8+G8+I8+K8)*100)+L8</f>
        <v>70.87</v>
      </c>
    </row>
    <row r="9" spans="1:13" ht="15.75">
      <c r="A9" s="13" t="s">
        <v>36</v>
      </c>
      <c r="B9" s="14">
        <v>75</v>
      </c>
      <c r="C9" s="14">
        <v>1</v>
      </c>
      <c r="D9" s="14">
        <v>72</v>
      </c>
      <c r="E9" s="14">
        <v>1</v>
      </c>
      <c r="F9" s="14">
        <v>70</v>
      </c>
      <c r="G9" s="14">
        <v>1</v>
      </c>
      <c r="H9" s="14">
        <v>70</v>
      </c>
      <c r="I9" s="14">
        <v>1</v>
      </c>
      <c r="J9" s="14">
        <v>80</v>
      </c>
      <c r="K9" s="14">
        <v>1</v>
      </c>
      <c r="L9" s="14"/>
      <c r="M9" s="15">
        <f>95*(B9*C9+D9*E9+F9*G9+H9*I9+J9*K9)/((C9+E9+G9+I9+K9)*100)+L9</f>
        <v>69.73</v>
      </c>
    </row>
    <row r="10" spans="1:13" ht="15.75">
      <c r="A10" s="13" t="s">
        <v>33</v>
      </c>
      <c r="B10" s="14"/>
      <c r="C10" s="14">
        <v>1</v>
      </c>
      <c r="D10" s="14"/>
      <c r="E10" s="14">
        <v>1</v>
      </c>
      <c r="F10" s="14"/>
      <c r="G10" s="14">
        <v>1</v>
      </c>
      <c r="H10" s="14"/>
      <c r="I10" s="14">
        <v>1</v>
      </c>
      <c r="J10" s="14"/>
      <c r="K10" s="14">
        <v>1</v>
      </c>
      <c r="L10" s="14"/>
      <c r="M10" s="15"/>
    </row>
    <row r="11" spans="1:13" ht="15.75">
      <c r="A11" s="13" t="s">
        <v>34</v>
      </c>
      <c r="B11" s="14"/>
      <c r="C11" s="14">
        <v>1</v>
      </c>
      <c r="D11" s="14"/>
      <c r="E11" s="14">
        <v>1</v>
      </c>
      <c r="F11" s="14"/>
      <c r="G11" s="14">
        <v>1</v>
      </c>
      <c r="H11" s="14"/>
      <c r="I11" s="14">
        <v>1</v>
      </c>
      <c r="J11" s="14"/>
      <c r="K11" s="14">
        <v>1</v>
      </c>
      <c r="L11" s="14"/>
      <c r="M11" s="15"/>
    </row>
    <row r="12" spans="1:13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5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>AVERAGE(M7:M11)</f>
        <v>72.959999999999994</v>
      </c>
    </row>
    <row r="15" spans="1:13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2" t="s">
        <v>14</v>
      </c>
      <c r="B16" s="3" t="s">
        <v>38</v>
      </c>
      <c r="C16" s="3">
        <f>B16*0.4</f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sortState xmlns:xlrd2="http://schemas.microsoft.com/office/spreadsheetml/2017/richdata2" ref="A7:M11">
    <sortCondition descending="1" ref="M7:M11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1"/>
  <sheetViews>
    <sheetView topLeftCell="A4" workbookViewId="0">
      <selection activeCell="A7" sqref="A7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29</v>
      </c>
      <c r="E5" s="20"/>
      <c r="F5" s="16" t="s">
        <v>30</v>
      </c>
      <c r="G5" s="20"/>
      <c r="H5" s="16" t="s">
        <v>31</v>
      </c>
      <c r="I5" s="20"/>
      <c r="J5" s="16" t="s">
        <v>32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2" t="s">
        <v>40</v>
      </c>
      <c r="B7" s="3"/>
      <c r="C7" s="3">
        <v>1</v>
      </c>
      <c r="D7" s="3"/>
      <c r="E7" s="3">
        <v>1</v>
      </c>
      <c r="F7" s="3"/>
      <c r="G7" s="3">
        <v>1</v>
      </c>
      <c r="H7" s="3"/>
      <c r="I7" s="3">
        <v>1</v>
      </c>
      <c r="J7" s="3"/>
      <c r="K7" s="3">
        <v>1</v>
      </c>
      <c r="L7" s="3"/>
      <c r="M7" s="4"/>
    </row>
    <row r="8" spans="1:13" ht="15.75">
      <c r="A8" s="2" t="s">
        <v>41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3">
        <v>1</v>
      </c>
      <c r="J8" s="3"/>
      <c r="K8" s="3">
        <v>1</v>
      </c>
      <c r="L8" s="3"/>
      <c r="M8" s="4"/>
    </row>
    <row r="9" spans="1:13" ht="15.75">
      <c r="A9" s="2" t="s">
        <v>42</v>
      </c>
      <c r="B9" s="3"/>
      <c r="C9" s="3">
        <v>1</v>
      </c>
      <c r="D9" s="3"/>
      <c r="E9" s="3">
        <v>1</v>
      </c>
      <c r="F9" s="3"/>
      <c r="G9" s="3">
        <v>1</v>
      </c>
      <c r="H9" s="3"/>
      <c r="I9" s="3">
        <v>1</v>
      </c>
      <c r="J9" s="3"/>
      <c r="K9" s="3">
        <v>1</v>
      </c>
      <c r="L9" s="3"/>
      <c r="M9" s="4"/>
    </row>
    <row r="10" spans="1:13" ht="15.75">
      <c r="A10" s="2" t="s">
        <v>43</v>
      </c>
      <c r="B10" s="3"/>
      <c r="C10" s="3">
        <v>1</v>
      </c>
      <c r="D10" s="3"/>
      <c r="E10" s="3">
        <v>1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4"/>
    </row>
    <row r="11" spans="1:13" ht="15.75">
      <c r="A11" s="2" t="s">
        <v>44</v>
      </c>
      <c r="B11" s="3"/>
      <c r="C11" s="3">
        <v>1</v>
      </c>
      <c r="D11" s="3"/>
      <c r="E11" s="3">
        <v>1</v>
      </c>
      <c r="F11" s="3"/>
      <c r="G11" s="3">
        <v>1</v>
      </c>
      <c r="H11" s="3"/>
      <c r="I11" s="3">
        <v>1</v>
      </c>
      <c r="J11" s="3"/>
      <c r="K11" s="3">
        <v>1</v>
      </c>
      <c r="L11" s="3"/>
      <c r="M11" s="4"/>
    </row>
    <row r="12" spans="1:13" ht="15.75">
      <c r="A12" s="2" t="s">
        <v>45</v>
      </c>
      <c r="B12" s="3"/>
      <c r="C12" s="3">
        <v>1</v>
      </c>
      <c r="D12" s="3"/>
      <c r="E12" s="3">
        <v>1</v>
      </c>
      <c r="F12" s="3"/>
      <c r="G12" s="3">
        <v>1</v>
      </c>
      <c r="H12" s="3"/>
      <c r="I12" s="3">
        <v>1</v>
      </c>
      <c r="J12" s="3"/>
      <c r="K12" s="3">
        <v>1</v>
      </c>
      <c r="L12" s="3"/>
      <c r="M12" s="4"/>
    </row>
    <row r="13" spans="1:13" ht="15.75">
      <c r="A13" s="2" t="s">
        <v>46</v>
      </c>
      <c r="B13" s="3"/>
      <c r="C13" s="3">
        <v>1</v>
      </c>
      <c r="D13" s="3"/>
      <c r="E13" s="3">
        <v>1</v>
      </c>
      <c r="F13" s="3"/>
      <c r="G13" s="3">
        <v>1</v>
      </c>
      <c r="H13" s="3"/>
      <c r="I13" s="3">
        <v>1</v>
      </c>
      <c r="J13" s="3"/>
      <c r="K13" s="3">
        <v>1</v>
      </c>
      <c r="L13" s="3"/>
      <c r="M13" s="4"/>
    </row>
    <row r="14" spans="1:13" ht="15.75">
      <c r="A14" s="2" t="s">
        <v>47</v>
      </c>
      <c r="B14" s="3"/>
      <c r="C14" s="3">
        <v>1</v>
      </c>
      <c r="D14" s="3"/>
      <c r="E14" s="3">
        <v>1</v>
      </c>
      <c r="F14" s="3"/>
      <c r="G14" s="3">
        <v>1</v>
      </c>
      <c r="H14" s="3"/>
      <c r="I14" s="3">
        <v>1</v>
      </c>
      <c r="J14" s="3"/>
      <c r="K14" s="3">
        <v>1</v>
      </c>
      <c r="L14" s="3"/>
      <c r="M14" s="4"/>
    </row>
    <row r="15" spans="1:13" ht="15.75">
      <c r="A15" s="2" t="s">
        <v>48</v>
      </c>
      <c r="B15" s="3"/>
      <c r="C15" s="3">
        <v>1</v>
      </c>
      <c r="D15" s="3"/>
      <c r="E15" s="3">
        <v>1</v>
      </c>
      <c r="F15" s="3"/>
      <c r="G15" s="3">
        <v>1</v>
      </c>
      <c r="H15" s="3"/>
      <c r="I15" s="3">
        <v>1</v>
      </c>
      <c r="J15" s="3"/>
      <c r="K15" s="3">
        <v>1</v>
      </c>
      <c r="L15" s="3"/>
      <c r="M15" s="4"/>
    </row>
    <row r="16" spans="1:13" ht="15.75">
      <c r="A16" s="2" t="s">
        <v>49</v>
      </c>
      <c r="B16" s="3"/>
      <c r="C16" s="3">
        <v>1</v>
      </c>
      <c r="D16" s="3"/>
      <c r="E16" s="3">
        <v>1</v>
      </c>
      <c r="F16" s="3"/>
      <c r="G16" s="3">
        <v>1</v>
      </c>
      <c r="H16" s="3"/>
      <c r="I16" s="3">
        <v>1</v>
      </c>
      <c r="J16" s="3"/>
      <c r="K16" s="3">
        <v>1</v>
      </c>
      <c r="L16" s="3"/>
      <c r="M16" s="4"/>
    </row>
    <row r="17" spans="1:13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5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2" t="s">
        <v>14</v>
      </c>
      <c r="B21" s="3" t="s">
        <v>27</v>
      </c>
      <c r="C21" s="3">
        <f>B21*0.4</f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6"/>
  <sheetViews>
    <sheetView workbookViewId="0">
      <selection activeCell="M7" sqref="M7:M8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51</v>
      </c>
      <c r="E5" s="20"/>
      <c r="F5" s="16" t="s">
        <v>52</v>
      </c>
      <c r="G5" s="20"/>
      <c r="H5" s="16" t="s">
        <v>53</v>
      </c>
      <c r="I5" s="20"/>
      <c r="J5" s="16" t="s">
        <v>54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8" t="s">
        <v>56</v>
      </c>
      <c r="B7" s="9">
        <v>100</v>
      </c>
      <c r="C7" s="9">
        <v>1</v>
      </c>
      <c r="D7" s="9">
        <v>98</v>
      </c>
      <c r="E7" s="9">
        <v>1</v>
      </c>
      <c r="F7" s="9">
        <v>97</v>
      </c>
      <c r="G7" s="9">
        <v>1</v>
      </c>
      <c r="H7" s="9">
        <v>97</v>
      </c>
      <c r="I7" s="9">
        <v>1</v>
      </c>
      <c r="J7" s="9">
        <v>98</v>
      </c>
      <c r="K7" s="9">
        <v>1</v>
      </c>
      <c r="L7" s="9"/>
      <c r="M7" s="10">
        <f>95*(B7*C7+D7*E7+F7*G7+H7*I7+J7*K7)/((C7+E7+G7+I7+K7)*100)+L7</f>
        <v>93.1</v>
      </c>
    </row>
    <row r="8" spans="1:13" ht="15.75">
      <c r="A8" s="8" t="s">
        <v>55</v>
      </c>
      <c r="B8" s="9">
        <v>90</v>
      </c>
      <c r="C8" s="9">
        <v>1</v>
      </c>
      <c r="D8" s="9">
        <v>97</v>
      </c>
      <c r="E8" s="9">
        <v>1</v>
      </c>
      <c r="F8" s="9">
        <v>95</v>
      </c>
      <c r="G8" s="9">
        <v>1</v>
      </c>
      <c r="H8" s="9">
        <v>97</v>
      </c>
      <c r="I8" s="9">
        <v>1</v>
      </c>
      <c r="J8" s="9">
        <v>97</v>
      </c>
      <c r="K8" s="9">
        <v>1</v>
      </c>
      <c r="L8" s="9"/>
      <c r="M8" s="10">
        <f>95*(B8*C8+D8*E8+F8*G8+H8*I8+J8*K8)/((C8+E8+G8+I8+K8)*100)+L8</f>
        <v>90.44</v>
      </c>
    </row>
    <row r="9" spans="1:13" ht="15.75">
      <c r="A9" s="2" t="s">
        <v>57</v>
      </c>
      <c r="B9" s="3">
        <v>80</v>
      </c>
      <c r="C9" s="3">
        <v>1</v>
      </c>
      <c r="D9" s="3">
        <v>70</v>
      </c>
      <c r="E9" s="3">
        <v>1</v>
      </c>
      <c r="F9" s="3">
        <v>70</v>
      </c>
      <c r="G9" s="3">
        <v>1</v>
      </c>
      <c r="H9" s="3">
        <v>70</v>
      </c>
      <c r="I9" s="3">
        <v>1</v>
      </c>
      <c r="J9" s="3">
        <v>70</v>
      </c>
      <c r="K9" s="3">
        <v>1</v>
      </c>
      <c r="L9" s="3"/>
      <c r="M9" s="4">
        <f>95*(B9*C9+D9*E9+F9*G9+H9*I9+J9*K9)/((C9+E9+G9+I9+K9)*100)+L9</f>
        <v>68.400000000000006</v>
      </c>
    </row>
    <row r="10" spans="1:13" ht="15.75">
      <c r="A10" s="2" t="s">
        <v>58</v>
      </c>
      <c r="B10" s="3"/>
      <c r="C10" s="3">
        <v>1</v>
      </c>
      <c r="D10" s="3"/>
      <c r="E10" s="3">
        <v>1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4"/>
    </row>
    <row r="11" spans="1:13" ht="15.75">
      <c r="A11" s="2" t="s">
        <v>59</v>
      </c>
      <c r="B11" s="3"/>
      <c r="C11" s="3">
        <v>1</v>
      </c>
      <c r="D11" s="3"/>
      <c r="E11" s="3">
        <v>1</v>
      </c>
      <c r="F11" s="3"/>
      <c r="G11" s="3">
        <v>1</v>
      </c>
      <c r="H11" s="3"/>
      <c r="I11" s="3">
        <v>1</v>
      </c>
      <c r="J11" s="3"/>
      <c r="K11" s="3">
        <v>1</v>
      </c>
      <c r="L11" s="3"/>
      <c r="M11" s="4"/>
    </row>
    <row r="12" spans="1:13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5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>AVERAGE(M7:M11)</f>
        <v>83.98</v>
      </c>
    </row>
    <row r="15" spans="1:13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2" t="s">
        <v>14</v>
      </c>
      <c r="B16" s="3" t="s">
        <v>38</v>
      </c>
      <c r="C16" s="3">
        <f>B16*0.4</f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sortState xmlns:xlrd2="http://schemas.microsoft.com/office/spreadsheetml/2017/richdata2" ref="A7:M9">
    <sortCondition descending="1" ref="M7:M9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6"/>
  <sheetViews>
    <sheetView topLeftCell="A4" workbookViewId="0">
      <selection activeCell="M11" sqref="M11"/>
    </sheetView>
  </sheetViews>
  <sheetFormatPr defaultRowHeight="15"/>
  <cols>
    <col min="1" max="1" width="47" customWidth="1"/>
    <col min="13" max="13" width="15" customWidth="1"/>
  </cols>
  <sheetData>
    <row r="2" spans="1:13">
      <c r="A2" s="18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5" spans="1:13" ht="129.94999999999999" customHeight="1">
      <c r="A5" s="16" t="s">
        <v>1</v>
      </c>
      <c r="B5" s="16" t="s">
        <v>2</v>
      </c>
      <c r="C5" s="20"/>
      <c r="D5" s="16" t="s">
        <v>51</v>
      </c>
      <c r="E5" s="20"/>
      <c r="F5" s="16" t="s">
        <v>52</v>
      </c>
      <c r="G5" s="20"/>
      <c r="H5" s="16" t="s">
        <v>53</v>
      </c>
      <c r="I5" s="20"/>
      <c r="J5" s="16" t="s">
        <v>54</v>
      </c>
      <c r="K5" s="20"/>
      <c r="L5" s="16" t="s">
        <v>7</v>
      </c>
      <c r="M5" s="16" t="s">
        <v>8</v>
      </c>
    </row>
    <row r="6" spans="1:13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7"/>
      <c r="M6" s="17"/>
    </row>
    <row r="7" spans="1:13" ht="15.75">
      <c r="A7" s="8" t="s">
        <v>61</v>
      </c>
      <c r="B7" s="9">
        <v>92</v>
      </c>
      <c r="C7" s="9">
        <v>1</v>
      </c>
      <c r="D7" s="9">
        <v>89</v>
      </c>
      <c r="E7" s="9">
        <v>1</v>
      </c>
      <c r="F7" s="9">
        <v>85</v>
      </c>
      <c r="G7" s="9">
        <v>1</v>
      </c>
      <c r="H7" s="9">
        <v>88</v>
      </c>
      <c r="I7" s="9">
        <v>1</v>
      </c>
      <c r="J7" s="9">
        <v>88</v>
      </c>
      <c r="K7" s="9">
        <v>1</v>
      </c>
      <c r="L7" s="9"/>
      <c r="M7" s="10">
        <f t="shared" ref="M7:M17" si="0">95*(B7*C7+D7*E7+F7*G7+H7*I7+J7*K7)/((C7+E7+G7+I7+K7)*100)+L7</f>
        <v>83.98</v>
      </c>
    </row>
    <row r="8" spans="1:13" ht="15.75">
      <c r="A8" s="8" t="s">
        <v>75</v>
      </c>
      <c r="B8" s="9">
        <v>90</v>
      </c>
      <c r="C8" s="9">
        <v>1</v>
      </c>
      <c r="D8" s="9">
        <v>85</v>
      </c>
      <c r="E8" s="9">
        <v>1</v>
      </c>
      <c r="F8" s="9">
        <v>81</v>
      </c>
      <c r="G8" s="9">
        <v>1</v>
      </c>
      <c r="H8" s="9">
        <v>83</v>
      </c>
      <c r="I8" s="9">
        <v>1</v>
      </c>
      <c r="J8" s="9">
        <v>83</v>
      </c>
      <c r="K8" s="9">
        <v>1</v>
      </c>
      <c r="L8" s="9"/>
      <c r="M8" s="10">
        <f t="shared" si="0"/>
        <v>80.180000000000007</v>
      </c>
    </row>
    <row r="9" spans="1:13" ht="15.75">
      <c r="A9" s="8" t="s">
        <v>67</v>
      </c>
      <c r="B9" s="9">
        <v>92</v>
      </c>
      <c r="C9" s="9">
        <v>1</v>
      </c>
      <c r="D9" s="9">
        <v>83</v>
      </c>
      <c r="E9" s="9">
        <v>1</v>
      </c>
      <c r="F9" s="9">
        <v>78</v>
      </c>
      <c r="G9" s="9">
        <v>1</v>
      </c>
      <c r="H9" s="9">
        <v>81</v>
      </c>
      <c r="I9" s="9">
        <v>1</v>
      </c>
      <c r="J9" s="9">
        <v>81</v>
      </c>
      <c r="K9" s="9">
        <v>1</v>
      </c>
      <c r="L9" s="9"/>
      <c r="M9" s="10">
        <f t="shared" si="0"/>
        <v>78.849999999999994</v>
      </c>
    </row>
    <row r="10" spans="1:13" ht="15.75">
      <c r="A10" s="8" t="s">
        <v>63</v>
      </c>
      <c r="B10" s="9">
        <v>82</v>
      </c>
      <c r="C10" s="9">
        <v>1</v>
      </c>
      <c r="D10" s="9">
        <v>85</v>
      </c>
      <c r="E10" s="9">
        <v>1</v>
      </c>
      <c r="F10" s="9">
        <v>81</v>
      </c>
      <c r="G10" s="9">
        <v>1</v>
      </c>
      <c r="H10" s="9">
        <v>83</v>
      </c>
      <c r="I10" s="9">
        <v>1</v>
      </c>
      <c r="J10" s="9">
        <v>83</v>
      </c>
      <c r="K10" s="9">
        <v>1</v>
      </c>
      <c r="L10" s="9"/>
      <c r="M10" s="10">
        <f t="shared" si="0"/>
        <v>78.66</v>
      </c>
    </row>
    <row r="11" spans="1:13" ht="15.75">
      <c r="A11" s="8" t="s">
        <v>68</v>
      </c>
      <c r="B11" s="9">
        <v>90</v>
      </c>
      <c r="C11" s="9">
        <v>1</v>
      </c>
      <c r="D11" s="9">
        <v>83</v>
      </c>
      <c r="E11" s="9">
        <v>1</v>
      </c>
      <c r="F11" s="9">
        <v>78</v>
      </c>
      <c r="G11" s="9">
        <v>1</v>
      </c>
      <c r="H11" s="9">
        <v>81</v>
      </c>
      <c r="I11" s="9">
        <v>1</v>
      </c>
      <c r="J11" s="9">
        <v>81</v>
      </c>
      <c r="K11" s="9">
        <v>1</v>
      </c>
      <c r="L11" s="9"/>
      <c r="M11" s="10">
        <f t="shared" si="0"/>
        <v>78.47</v>
      </c>
    </row>
    <row r="12" spans="1:13" ht="15.75">
      <c r="A12" s="8" t="s">
        <v>71</v>
      </c>
      <c r="B12" s="9">
        <v>90</v>
      </c>
      <c r="C12" s="9">
        <v>1</v>
      </c>
      <c r="D12" s="9">
        <v>83</v>
      </c>
      <c r="E12" s="9">
        <v>1</v>
      </c>
      <c r="F12" s="9">
        <v>78</v>
      </c>
      <c r="G12" s="9">
        <v>1</v>
      </c>
      <c r="H12" s="9">
        <v>81</v>
      </c>
      <c r="I12" s="9">
        <v>1</v>
      </c>
      <c r="J12" s="9">
        <v>81</v>
      </c>
      <c r="K12" s="9">
        <v>1</v>
      </c>
      <c r="L12" s="9"/>
      <c r="M12" s="10">
        <f t="shared" si="0"/>
        <v>78.47</v>
      </c>
    </row>
    <row r="13" spans="1:13" ht="15.75">
      <c r="A13" s="2" t="s">
        <v>66</v>
      </c>
      <c r="B13" s="3">
        <v>82</v>
      </c>
      <c r="C13" s="3">
        <v>1</v>
      </c>
      <c r="D13" s="3">
        <v>68</v>
      </c>
      <c r="E13" s="3">
        <v>1</v>
      </c>
      <c r="F13" s="3">
        <v>73</v>
      </c>
      <c r="G13" s="3">
        <v>1</v>
      </c>
      <c r="H13" s="3">
        <v>72</v>
      </c>
      <c r="I13" s="3">
        <v>1</v>
      </c>
      <c r="J13" s="3">
        <v>72</v>
      </c>
      <c r="K13" s="3">
        <v>1</v>
      </c>
      <c r="L13" s="3"/>
      <c r="M13" s="4">
        <f t="shared" si="0"/>
        <v>69.73</v>
      </c>
    </row>
    <row r="14" spans="1:13" ht="15.75">
      <c r="A14" s="2" t="s">
        <v>64</v>
      </c>
      <c r="B14" s="3">
        <v>82</v>
      </c>
      <c r="C14" s="3">
        <v>1</v>
      </c>
      <c r="D14" s="3">
        <v>72</v>
      </c>
      <c r="E14" s="3">
        <v>1</v>
      </c>
      <c r="F14" s="3">
        <v>71</v>
      </c>
      <c r="G14" s="3">
        <v>1</v>
      </c>
      <c r="H14" s="3">
        <v>70</v>
      </c>
      <c r="I14" s="3">
        <v>1</v>
      </c>
      <c r="J14" s="3">
        <v>70</v>
      </c>
      <c r="K14" s="3">
        <v>1</v>
      </c>
      <c r="L14" s="3"/>
      <c r="M14" s="4">
        <f t="shared" si="0"/>
        <v>69.349999999999994</v>
      </c>
    </row>
    <row r="15" spans="1:13" ht="15.75">
      <c r="A15" s="2" t="s">
        <v>65</v>
      </c>
      <c r="B15" s="3">
        <v>82</v>
      </c>
      <c r="C15" s="3">
        <v>1</v>
      </c>
      <c r="D15" s="3">
        <v>76</v>
      </c>
      <c r="E15" s="3">
        <v>1</v>
      </c>
      <c r="F15" s="3">
        <v>70</v>
      </c>
      <c r="G15" s="3">
        <v>1</v>
      </c>
      <c r="H15" s="3">
        <v>67</v>
      </c>
      <c r="I15" s="3">
        <v>1</v>
      </c>
      <c r="J15" s="3">
        <v>70</v>
      </c>
      <c r="K15" s="3">
        <v>1</v>
      </c>
      <c r="L15" s="3"/>
      <c r="M15" s="4">
        <f t="shared" si="0"/>
        <v>69.349999999999994</v>
      </c>
    </row>
    <row r="16" spans="1:13" ht="15.75">
      <c r="A16" s="2" t="s">
        <v>74</v>
      </c>
      <c r="B16" s="3">
        <v>80</v>
      </c>
      <c r="C16" s="3">
        <v>1</v>
      </c>
      <c r="D16" s="3">
        <v>72</v>
      </c>
      <c r="E16" s="3">
        <v>1</v>
      </c>
      <c r="F16" s="3">
        <v>74</v>
      </c>
      <c r="G16" s="3">
        <v>1</v>
      </c>
      <c r="H16" s="3">
        <v>68</v>
      </c>
      <c r="I16" s="3">
        <v>1</v>
      </c>
      <c r="J16" s="3">
        <v>70</v>
      </c>
      <c r="K16" s="3">
        <v>1</v>
      </c>
      <c r="L16" s="3"/>
      <c r="M16" s="4">
        <f t="shared" si="0"/>
        <v>69.16</v>
      </c>
    </row>
    <row r="17" spans="1:13" ht="15.75">
      <c r="A17" s="2" t="s">
        <v>70</v>
      </c>
      <c r="B17" s="3">
        <v>80</v>
      </c>
      <c r="C17" s="3">
        <v>1</v>
      </c>
      <c r="D17" s="3">
        <v>70</v>
      </c>
      <c r="E17" s="3">
        <v>1</v>
      </c>
      <c r="F17" s="3">
        <v>72</v>
      </c>
      <c r="G17" s="3">
        <v>1</v>
      </c>
      <c r="H17" s="3">
        <v>69</v>
      </c>
      <c r="I17" s="3">
        <v>1</v>
      </c>
      <c r="J17" s="3">
        <v>70</v>
      </c>
      <c r="K17" s="3">
        <v>1</v>
      </c>
      <c r="L17" s="3"/>
      <c r="M17" s="4">
        <f t="shared" si="0"/>
        <v>68.59</v>
      </c>
    </row>
    <row r="18" spans="1:13" ht="15.75">
      <c r="A18" s="2" t="s">
        <v>62</v>
      </c>
      <c r="B18" s="3"/>
      <c r="C18" s="3">
        <v>1</v>
      </c>
      <c r="D18" s="3"/>
      <c r="E18" s="3">
        <v>1</v>
      </c>
      <c r="F18" s="3"/>
      <c r="G18" s="3">
        <v>1</v>
      </c>
      <c r="H18" s="3"/>
      <c r="I18" s="3">
        <v>1</v>
      </c>
      <c r="J18" s="3"/>
      <c r="K18" s="3">
        <v>1</v>
      </c>
      <c r="L18" s="3"/>
      <c r="M18" s="4"/>
    </row>
    <row r="19" spans="1:13" ht="15.75">
      <c r="A19" s="2" t="s">
        <v>69</v>
      </c>
      <c r="B19" s="3"/>
      <c r="C19" s="3">
        <v>1</v>
      </c>
      <c r="D19" s="3"/>
      <c r="E19" s="3">
        <v>1</v>
      </c>
      <c r="F19" s="3"/>
      <c r="G19" s="3">
        <v>1</v>
      </c>
      <c r="H19" s="3"/>
      <c r="I19" s="3">
        <v>1</v>
      </c>
      <c r="J19" s="3"/>
      <c r="K19" s="3">
        <v>1</v>
      </c>
      <c r="L19" s="3"/>
      <c r="M19" s="4"/>
    </row>
    <row r="20" spans="1:13" ht="15.75">
      <c r="A20" s="2" t="s">
        <v>72</v>
      </c>
      <c r="B20" s="3"/>
      <c r="C20" s="3">
        <v>1</v>
      </c>
      <c r="D20" s="3"/>
      <c r="E20" s="3">
        <v>1</v>
      </c>
      <c r="F20" s="3"/>
      <c r="G20" s="3">
        <v>1</v>
      </c>
      <c r="H20" s="3"/>
      <c r="I20" s="3">
        <v>1</v>
      </c>
      <c r="J20" s="3"/>
      <c r="K20" s="3">
        <v>1</v>
      </c>
      <c r="L20" s="3"/>
      <c r="M20" s="4"/>
    </row>
    <row r="21" spans="1:13" ht="15.75">
      <c r="A21" s="2" t="s">
        <v>73</v>
      </c>
      <c r="B21" s="3"/>
      <c r="C21" s="3">
        <v>1</v>
      </c>
      <c r="D21" s="3"/>
      <c r="E21" s="3">
        <v>1</v>
      </c>
      <c r="F21" s="3"/>
      <c r="G21" s="3">
        <v>1</v>
      </c>
      <c r="H21" s="3"/>
      <c r="I21" s="3">
        <v>1</v>
      </c>
      <c r="J21" s="3"/>
      <c r="K21" s="3">
        <v>1</v>
      </c>
      <c r="L21" s="3"/>
      <c r="M21" s="4"/>
    </row>
    <row r="22" spans="1:13" ht="15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5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>
        <f>AVERAGE(M7:M21)</f>
        <v>74.980909090909094</v>
      </c>
    </row>
    <row r="25" spans="1:13" ht="15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2" t="s">
        <v>14</v>
      </c>
      <c r="B26" s="3" t="s">
        <v>76</v>
      </c>
      <c r="C26" s="3">
        <f>B26*0.4</f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ortState xmlns:xlrd2="http://schemas.microsoft.com/office/spreadsheetml/2017/richdata2" ref="A7:M21">
    <sortCondition descending="1" ref="M21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13"/>
  <sheetViews>
    <sheetView workbookViewId="0">
      <selection activeCell="O7" sqref="O7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6" t="s">
        <v>1</v>
      </c>
      <c r="B5" s="16" t="s">
        <v>2</v>
      </c>
      <c r="C5" s="20"/>
      <c r="D5" s="16" t="s">
        <v>78</v>
      </c>
      <c r="E5" s="20"/>
      <c r="F5" s="16" t="s">
        <v>79</v>
      </c>
      <c r="G5" s="20"/>
      <c r="H5" s="16" t="s">
        <v>80</v>
      </c>
      <c r="I5" s="20"/>
      <c r="J5" s="16" t="s">
        <v>81</v>
      </c>
      <c r="K5" s="20"/>
      <c r="L5" s="16" t="s">
        <v>82</v>
      </c>
      <c r="M5" s="20"/>
      <c r="N5" s="16" t="s">
        <v>7</v>
      </c>
      <c r="O5" s="16" t="s">
        <v>8</v>
      </c>
    </row>
    <row r="6" spans="1:15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7"/>
      <c r="O6" s="17"/>
    </row>
    <row r="7" spans="1:15" ht="15.75">
      <c r="A7" s="8" t="s">
        <v>83</v>
      </c>
      <c r="B7" s="9">
        <v>83</v>
      </c>
      <c r="C7" s="9">
        <v>1</v>
      </c>
      <c r="D7" s="9">
        <v>90</v>
      </c>
      <c r="E7" s="9">
        <v>1</v>
      </c>
      <c r="F7" s="9">
        <v>90</v>
      </c>
      <c r="G7" s="9">
        <v>1</v>
      </c>
      <c r="H7" s="9">
        <v>85</v>
      </c>
      <c r="I7" s="9">
        <v>1</v>
      </c>
      <c r="J7" s="9">
        <v>90</v>
      </c>
      <c r="K7" s="9">
        <v>1</v>
      </c>
      <c r="L7" s="9">
        <v>90</v>
      </c>
      <c r="M7" s="9">
        <v>1</v>
      </c>
      <c r="N7" s="9"/>
      <c r="O7" s="10">
        <f>95*(B7*C7+D7*E7+F7*G7+H7*I7+J7*K7+L7*M7)/((C7+E7+G7+I7+K7+M7)*100)+N7</f>
        <v>83.6</v>
      </c>
    </row>
    <row r="8" spans="1:15" ht="15.75">
      <c r="A8" s="2" t="s">
        <v>84</v>
      </c>
      <c r="B8" s="3">
        <v>71</v>
      </c>
      <c r="C8" s="3">
        <v>1</v>
      </c>
      <c r="D8" s="3">
        <v>90</v>
      </c>
      <c r="E8" s="3">
        <v>1</v>
      </c>
      <c r="F8" s="3">
        <v>90</v>
      </c>
      <c r="G8" s="3">
        <v>1</v>
      </c>
      <c r="H8" s="3">
        <v>91</v>
      </c>
      <c r="I8" s="3">
        <v>1</v>
      </c>
      <c r="J8" s="3">
        <v>92</v>
      </c>
      <c r="K8" s="3">
        <v>1</v>
      </c>
      <c r="L8" s="3">
        <v>92</v>
      </c>
      <c r="M8" s="3">
        <v>1</v>
      </c>
      <c r="N8" s="3"/>
      <c r="O8" s="4">
        <f>95*(B8*C8+D8*E8+F8*G8+H8*I8+J8*K8+L8*M8)/((C8+E8+G8+I8+K8+M8)*100)+N8</f>
        <v>83.283333333333331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5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>AVERAGE(O7:O8)</f>
        <v>83.441666666666663</v>
      </c>
    </row>
    <row r="12" spans="1:15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2" t="s">
        <v>14</v>
      </c>
      <c r="B13" s="3" t="s">
        <v>15</v>
      </c>
      <c r="C13" s="3">
        <f>B13*0.4</f>
        <v>0.8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28A4-9663-41ED-BA37-421BE58DEA2E}">
  <dimension ref="A2:W27"/>
  <sheetViews>
    <sheetView topLeftCell="A4" zoomScale="70" zoomScaleNormal="70" workbookViewId="0">
      <selection activeCell="W12" sqref="W12"/>
    </sheetView>
  </sheetViews>
  <sheetFormatPr defaultRowHeight="15"/>
  <cols>
    <col min="1" max="1" width="47" style="7" customWidth="1"/>
    <col min="2" max="14" width="9.140625" style="7"/>
    <col min="15" max="15" width="9.5703125" style="7" bestFit="1" customWidth="1"/>
    <col min="16" max="16384" width="9.140625" style="7"/>
  </cols>
  <sheetData>
    <row r="2" spans="1:23">
      <c r="A2" s="18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23" ht="84.75" customHeight="1">
      <c r="A5" s="16" t="s">
        <v>1</v>
      </c>
      <c r="B5" s="16" t="s">
        <v>2</v>
      </c>
      <c r="C5" s="20"/>
      <c r="D5" s="16" t="s">
        <v>78</v>
      </c>
      <c r="E5" s="20"/>
      <c r="F5" s="16" t="s">
        <v>79</v>
      </c>
      <c r="G5" s="20"/>
      <c r="H5" s="16" t="s">
        <v>80</v>
      </c>
      <c r="I5" s="20"/>
      <c r="J5" s="16" t="s">
        <v>81</v>
      </c>
      <c r="K5" s="20"/>
      <c r="L5" s="16" t="s">
        <v>82</v>
      </c>
      <c r="M5" s="20"/>
      <c r="N5" s="16" t="s">
        <v>92</v>
      </c>
      <c r="O5" s="20"/>
      <c r="P5" s="16" t="s">
        <v>93</v>
      </c>
      <c r="Q5" s="20"/>
      <c r="R5" s="16" t="s">
        <v>94</v>
      </c>
      <c r="S5" s="20"/>
      <c r="T5" s="16" t="s">
        <v>95</v>
      </c>
      <c r="U5" s="20"/>
      <c r="V5" s="16" t="s">
        <v>7</v>
      </c>
      <c r="W5" s="16" t="s">
        <v>8</v>
      </c>
    </row>
    <row r="6" spans="1:23" ht="31.5">
      <c r="A6" s="17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9</v>
      </c>
      <c r="K6" s="6" t="s">
        <v>10</v>
      </c>
      <c r="L6" s="6" t="s">
        <v>9</v>
      </c>
      <c r="M6" s="6" t="s">
        <v>10</v>
      </c>
      <c r="N6" s="6" t="s">
        <v>9</v>
      </c>
      <c r="O6" s="6" t="s">
        <v>10</v>
      </c>
      <c r="P6" s="6" t="s">
        <v>9</v>
      </c>
      <c r="Q6" s="6" t="s">
        <v>10</v>
      </c>
      <c r="R6" s="6" t="s">
        <v>9</v>
      </c>
      <c r="S6" s="6" t="s">
        <v>10</v>
      </c>
      <c r="T6" s="6" t="s">
        <v>9</v>
      </c>
      <c r="U6" s="6" t="s">
        <v>10</v>
      </c>
      <c r="V6" s="17"/>
      <c r="W6" s="17"/>
    </row>
    <row r="7" spans="1:23" ht="15.75">
      <c r="A7" s="8" t="s">
        <v>102</v>
      </c>
      <c r="B7" s="9">
        <v>95</v>
      </c>
      <c r="C7" s="9">
        <v>1</v>
      </c>
      <c r="D7" s="12"/>
      <c r="E7" s="12"/>
      <c r="F7" s="12"/>
      <c r="G7" s="12"/>
      <c r="H7" s="9">
        <v>91</v>
      </c>
      <c r="I7" s="9">
        <v>1</v>
      </c>
      <c r="J7" s="12"/>
      <c r="K7" s="12"/>
      <c r="L7" s="12"/>
      <c r="M7" s="12"/>
      <c r="N7" s="9">
        <v>97</v>
      </c>
      <c r="O7" s="9">
        <v>1</v>
      </c>
      <c r="P7" s="9">
        <v>98</v>
      </c>
      <c r="Q7" s="9">
        <v>1</v>
      </c>
      <c r="R7" s="9">
        <v>97</v>
      </c>
      <c r="S7" s="9">
        <v>1</v>
      </c>
      <c r="T7" s="9">
        <v>97</v>
      </c>
      <c r="U7" s="9">
        <v>1</v>
      </c>
      <c r="V7" s="12"/>
      <c r="W7" s="10">
        <f>95*(B7*C7+H7*I7+N7*O7+P7*Q7+R7*S7+T7*U7)/((C7+I7+O7+Q7+S7+U7)*100)+V7</f>
        <v>91.041666666666671</v>
      </c>
    </row>
    <row r="8" spans="1:23" ht="15.75">
      <c r="A8" s="8" t="s">
        <v>101</v>
      </c>
      <c r="B8" s="9">
        <v>93</v>
      </c>
      <c r="C8" s="9">
        <v>1</v>
      </c>
      <c r="D8" s="12"/>
      <c r="E8" s="12"/>
      <c r="F8" s="12"/>
      <c r="G8" s="12"/>
      <c r="H8" s="9">
        <v>91</v>
      </c>
      <c r="I8" s="9">
        <v>1</v>
      </c>
      <c r="J8" s="12"/>
      <c r="K8" s="12"/>
      <c r="L8" s="12"/>
      <c r="M8" s="12"/>
      <c r="N8" s="9">
        <v>93</v>
      </c>
      <c r="O8" s="9">
        <v>1</v>
      </c>
      <c r="P8" s="9">
        <v>95</v>
      </c>
      <c r="Q8" s="9">
        <v>1</v>
      </c>
      <c r="R8" s="9">
        <v>92</v>
      </c>
      <c r="S8" s="9">
        <v>1</v>
      </c>
      <c r="T8" s="9">
        <v>95</v>
      </c>
      <c r="U8" s="9">
        <v>1</v>
      </c>
      <c r="V8" s="12"/>
      <c r="W8" s="10">
        <f>95*(B8*C8+H8*I8+N8*O8+P8*Q8+R8*S8+T8*U8)/((C8+I8+O8+Q8+S8+U8)*100)+V8</f>
        <v>88.50833333333334</v>
      </c>
    </row>
    <row r="9" spans="1:23" ht="15.75">
      <c r="A9" s="8" t="s">
        <v>100</v>
      </c>
      <c r="B9" s="9">
        <v>95</v>
      </c>
      <c r="C9" s="9">
        <v>1</v>
      </c>
      <c r="D9" s="12"/>
      <c r="E9" s="12"/>
      <c r="F9" s="12"/>
      <c r="G9" s="12"/>
      <c r="H9" s="9">
        <v>90</v>
      </c>
      <c r="I9" s="9">
        <v>1</v>
      </c>
      <c r="J9" s="12"/>
      <c r="K9" s="12"/>
      <c r="L9" s="12"/>
      <c r="M9" s="12"/>
      <c r="N9" s="9">
        <v>90</v>
      </c>
      <c r="O9" s="9">
        <v>1</v>
      </c>
      <c r="P9" s="9">
        <v>95</v>
      </c>
      <c r="Q9" s="9">
        <v>1</v>
      </c>
      <c r="R9" s="9">
        <v>92</v>
      </c>
      <c r="S9" s="9">
        <v>1</v>
      </c>
      <c r="T9" s="9">
        <v>95</v>
      </c>
      <c r="U9" s="9">
        <v>1</v>
      </c>
      <c r="V9" s="12"/>
      <c r="W9" s="10">
        <f>95*(B9*C9+H9*I9+N9*O9+P9*Q9+R9*S9+T9*U9)/((C9+I9+O9+Q9+S9+U9)*100)+V9</f>
        <v>88.191666666666663</v>
      </c>
    </row>
    <row r="10" spans="1:23" ht="15.75">
      <c r="A10" s="8" t="s">
        <v>87</v>
      </c>
      <c r="B10" s="9">
        <v>78</v>
      </c>
      <c r="C10" s="9">
        <v>1</v>
      </c>
      <c r="D10" s="9">
        <v>95</v>
      </c>
      <c r="E10" s="9">
        <v>1</v>
      </c>
      <c r="F10" s="9">
        <v>95</v>
      </c>
      <c r="G10" s="9">
        <v>1</v>
      </c>
      <c r="H10" s="9">
        <v>91</v>
      </c>
      <c r="I10" s="9">
        <v>1</v>
      </c>
      <c r="J10" s="9">
        <v>92</v>
      </c>
      <c r="K10" s="9">
        <v>1</v>
      </c>
      <c r="L10" s="9">
        <v>91</v>
      </c>
      <c r="M10" s="9">
        <v>1</v>
      </c>
      <c r="N10" s="12"/>
      <c r="O10" s="12"/>
      <c r="P10" s="12"/>
      <c r="Q10" s="12"/>
      <c r="R10" s="12"/>
      <c r="S10" s="12"/>
      <c r="T10" s="12"/>
      <c r="U10" s="12"/>
      <c r="V10" s="9"/>
      <c r="W10" s="10">
        <f>95*(B10*C10+D10*E10+F10*G10+H10*I10+J10*K10+L10*M10)/((C10+E10+G10+I10+K10+M10)*100)+V10</f>
        <v>85.816666666666663</v>
      </c>
    </row>
    <row r="11" spans="1:23" ht="15.75">
      <c r="A11" s="8" t="s">
        <v>104</v>
      </c>
      <c r="B11" s="9">
        <v>90</v>
      </c>
      <c r="C11" s="9">
        <v>1</v>
      </c>
      <c r="D11" s="12"/>
      <c r="E11" s="12"/>
      <c r="F11" s="12"/>
      <c r="G11" s="12"/>
      <c r="H11" s="9">
        <v>83</v>
      </c>
      <c r="I11" s="9">
        <v>1</v>
      </c>
      <c r="J11" s="12"/>
      <c r="K11" s="12"/>
      <c r="L11" s="12"/>
      <c r="M11" s="12"/>
      <c r="N11" s="9">
        <v>92</v>
      </c>
      <c r="O11" s="9">
        <v>1</v>
      </c>
      <c r="P11" s="9">
        <v>93</v>
      </c>
      <c r="Q11" s="9">
        <v>1</v>
      </c>
      <c r="R11" s="9">
        <v>90</v>
      </c>
      <c r="S11" s="9">
        <v>1</v>
      </c>
      <c r="T11" s="9">
        <v>92</v>
      </c>
      <c r="U11" s="9">
        <v>1</v>
      </c>
      <c r="V11" s="12"/>
      <c r="W11" s="10">
        <f>95*(B11*C11+H11*I11+N11*O11+P11*Q11+R11*S11+T11*U11)/((C11+I11+O11+Q11+S11+U11)*100)+V11</f>
        <v>85.5</v>
      </c>
    </row>
    <row r="12" spans="1:23" ht="15.75">
      <c r="A12" s="8" t="s">
        <v>103</v>
      </c>
      <c r="B12" s="9">
        <v>90</v>
      </c>
      <c r="C12" s="9">
        <v>1</v>
      </c>
      <c r="D12" s="12"/>
      <c r="E12" s="12"/>
      <c r="F12" s="12"/>
      <c r="G12" s="12"/>
      <c r="H12" s="9">
        <v>82</v>
      </c>
      <c r="I12" s="9">
        <v>1</v>
      </c>
      <c r="J12" s="12"/>
      <c r="K12" s="12"/>
      <c r="L12" s="12"/>
      <c r="M12" s="12"/>
      <c r="N12" s="9">
        <v>92</v>
      </c>
      <c r="O12" s="9">
        <v>1</v>
      </c>
      <c r="P12" s="9">
        <v>93</v>
      </c>
      <c r="Q12" s="9">
        <v>1</v>
      </c>
      <c r="R12" s="9">
        <v>90</v>
      </c>
      <c r="S12" s="9">
        <v>1</v>
      </c>
      <c r="T12" s="9">
        <v>92</v>
      </c>
      <c r="U12" s="9">
        <v>1</v>
      </c>
      <c r="V12" s="12"/>
      <c r="W12" s="10">
        <f>95*(B12*C12+H12*I12+N12*O12+P12*Q12+R12*S12+T12*U12)/((C12+I12+O12+Q12+S12+U12)*100)+V12</f>
        <v>85.341666666666669</v>
      </c>
    </row>
    <row r="13" spans="1:23" ht="15.75">
      <c r="A13" s="2" t="s">
        <v>98</v>
      </c>
      <c r="B13" s="3">
        <v>80</v>
      </c>
      <c r="C13" s="3">
        <v>1</v>
      </c>
      <c r="D13" s="11"/>
      <c r="E13" s="11"/>
      <c r="F13" s="11"/>
      <c r="G13" s="11"/>
      <c r="H13" s="3">
        <v>75</v>
      </c>
      <c r="I13" s="3">
        <v>1</v>
      </c>
      <c r="J13" s="11"/>
      <c r="K13" s="11"/>
      <c r="L13" s="11"/>
      <c r="M13" s="11"/>
      <c r="N13" s="3">
        <v>75</v>
      </c>
      <c r="O13" s="3">
        <v>1</v>
      </c>
      <c r="P13" s="3">
        <v>80</v>
      </c>
      <c r="Q13" s="3">
        <v>1</v>
      </c>
      <c r="R13" s="3">
        <v>82</v>
      </c>
      <c r="S13" s="3">
        <v>1</v>
      </c>
      <c r="T13" s="3">
        <v>83</v>
      </c>
      <c r="U13" s="3">
        <v>1</v>
      </c>
      <c r="V13" s="11"/>
      <c r="W13" s="4">
        <f>95*(B13*C13+H13*I13+N13*O13+P13*Q13+R13*S13+T13*U13)/((C13+I13+O13+Q13+S13+U13)*100)+V13</f>
        <v>75.208333333333329</v>
      </c>
    </row>
    <row r="14" spans="1:23" ht="15.75">
      <c r="A14" s="2" t="s">
        <v>99</v>
      </c>
      <c r="B14" s="3">
        <v>80</v>
      </c>
      <c r="C14" s="3">
        <v>1</v>
      </c>
      <c r="D14" s="11"/>
      <c r="E14" s="11"/>
      <c r="F14" s="11"/>
      <c r="G14" s="11"/>
      <c r="H14" s="3">
        <v>80</v>
      </c>
      <c r="I14" s="3">
        <v>1</v>
      </c>
      <c r="J14" s="11"/>
      <c r="K14" s="11"/>
      <c r="L14" s="11"/>
      <c r="M14" s="11"/>
      <c r="N14" s="3">
        <v>75</v>
      </c>
      <c r="O14" s="3">
        <v>1</v>
      </c>
      <c r="P14" s="3">
        <v>78</v>
      </c>
      <c r="Q14" s="3">
        <v>1</v>
      </c>
      <c r="R14" s="3">
        <v>80</v>
      </c>
      <c r="S14" s="3">
        <v>1</v>
      </c>
      <c r="T14" s="3">
        <v>80</v>
      </c>
      <c r="U14" s="3">
        <v>1</v>
      </c>
      <c r="V14" s="11"/>
      <c r="W14" s="4">
        <f>95*(B14*C14+H14*I14+N14*O14+P14*Q14+R14*S14+T14*U14)/((C14+I14+O14+Q14+S14+U14)*100)+V14</f>
        <v>74.891666666666666</v>
      </c>
    </row>
    <row r="15" spans="1:23" ht="15.75">
      <c r="A15" s="2" t="s">
        <v>97</v>
      </c>
      <c r="B15" s="3">
        <v>80</v>
      </c>
      <c r="C15" s="3">
        <v>1</v>
      </c>
      <c r="D15" s="3"/>
      <c r="E15" s="3"/>
      <c r="F15" s="3"/>
      <c r="G15" s="3"/>
      <c r="H15" s="3">
        <v>77</v>
      </c>
      <c r="I15" s="3">
        <v>1</v>
      </c>
      <c r="J15" s="3"/>
      <c r="K15" s="3"/>
      <c r="L15" s="3"/>
      <c r="M15" s="3"/>
      <c r="N15" s="3">
        <v>75</v>
      </c>
      <c r="O15" s="3">
        <v>1</v>
      </c>
      <c r="P15" s="3">
        <v>80</v>
      </c>
      <c r="Q15" s="3">
        <v>1</v>
      </c>
      <c r="R15" s="3">
        <v>78</v>
      </c>
      <c r="S15" s="3">
        <v>1</v>
      </c>
      <c r="T15" s="3">
        <v>82</v>
      </c>
      <c r="U15" s="3">
        <v>1</v>
      </c>
      <c r="V15" s="3"/>
      <c r="W15" s="4">
        <f>95*(B15*C15+H15*I15+N15*O15+P15*Q15+R15*S15+T15*U15)/((C15+I15+O15+Q15+S15+U15)*100)+V15</f>
        <v>74.733333333333334</v>
      </c>
    </row>
    <row r="16" spans="1:23" ht="15.75">
      <c r="A16" s="2" t="s">
        <v>88</v>
      </c>
      <c r="B16" s="3">
        <v>82</v>
      </c>
      <c r="C16" s="3">
        <v>1</v>
      </c>
      <c r="D16" s="3">
        <v>67</v>
      </c>
      <c r="E16" s="3">
        <v>1</v>
      </c>
      <c r="F16" s="3">
        <v>72</v>
      </c>
      <c r="G16" s="3">
        <v>1</v>
      </c>
      <c r="H16" s="3">
        <v>74</v>
      </c>
      <c r="I16" s="3">
        <v>1</v>
      </c>
      <c r="J16" s="3">
        <v>74</v>
      </c>
      <c r="K16" s="3">
        <v>1</v>
      </c>
      <c r="L16" s="3">
        <v>73</v>
      </c>
      <c r="M16" s="3">
        <v>1</v>
      </c>
      <c r="N16" s="11"/>
      <c r="O16" s="11"/>
      <c r="P16" s="11"/>
      <c r="Q16" s="11"/>
      <c r="R16" s="11"/>
      <c r="S16" s="11"/>
      <c r="T16" s="11"/>
      <c r="U16" s="11"/>
      <c r="V16" s="3"/>
      <c r="W16" s="4">
        <f t="shared" ref="W16:W17" si="0">95*(B16*C16+D16*E16+F16*G16+H16*I16+J16*K16+L16*M16)/((C16+E16+G16+I16+K16+M16)*100)+V16</f>
        <v>69.983333333333334</v>
      </c>
    </row>
    <row r="17" spans="1:23" ht="15.75">
      <c r="A17" s="2" t="s">
        <v>85</v>
      </c>
      <c r="B17" s="3">
        <v>82</v>
      </c>
      <c r="C17" s="3">
        <v>1</v>
      </c>
      <c r="D17" s="3">
        <v>63</v>
      </c>
      <c r="E17" s="3">
        <v>1</v>
      </c>
      <c r="F17" s="3">
        <v>70</v>
      </c>
      <c r="G17" s="3">
        <v>1</v>
      </c>
      <c r="H17" s="3">
        <v>75</v>
      </c>
      <c r="I17" s="3">
        <v>1</v>
      </c>
      <c r="J17" s="3">
        <v>75</v>
      </c>
      <c r="K17" s="3">
        <v>1</v>
      </c>
      <c r="L17" s="3">
        <v>75</v>
      </c>
      <c r="M17" s="3">
        <v>1</v>
      </c>
      <c r="N17" s="11"/>
      <c r="O17" s="11"/>
      <c r="P17" s="11"/>
      <c r="Q17" s="11"/>
      <c r="R17" s="11"/>
      <c r="S17" s="11"/>
      <c r="T17" s="11"/>
      <c r="U17" s="11"/>
      <c r="V17" s="3"/>
      <c r="W17" s="4">
        <f t="shared" si="0"/>
        <v>69.666666666666671</v>
      </c>
    </row>
    <row r="18" spans="1:23" ht="15.75">
      <c r="A18" s="2" t="s">
        <v>86</v>
      </c>
      <c r="B18" s="3"/>
      <c r="C18" s="3">
        <v>1</v>
      </c>
      <c r="D18" s="3"/>
      <c r="E18" s="3">
        <v>1</v>
      </c>
      <c r="F18" s="3"/>
      <c r="G18" s="3">
        <v>1</v>
      </c>
      <c r="H18" s="3"/>
      <c r="I18" s="3">
        <v>1</v>
      </c>
      <c r="J18" s="3"/>
      <c r="K18" s="3">
        <v>1</v>
      </c>
      <c r="L18" s="3"/>
      <c r="M18" s="3">
        <v>1</v>
      </c>
      <c r="N18" s="11"/>
      <c r="O18" s="11"/>
      <c r="P18" s="11"/>
      <c r="Q18" s="11"/>
      <c r="R18" s="11"/>
      <c r="S18" s="11"/>
      <c r="T18" s="11"/>
      <c r="U18" s="11"/>
      <c r="V18" s="3"/>
      <c r="W18" s="4"/>
    </row>
    <row r="19" spans="1:23" ht="15.75">
      <c r="A19" s="2" t="s">
        <v>89</v>
      </c>
      <c r="B19" s="3"/>
      <c r="C19" s="3">
        <v>1</v>
      </c>
      <c r="D19" s="3"/>
      <c r="E19" s="3">
        <v>1</v>
      </c>
      <c r="F19" s="3"/>
      <c r="G19" s="3">
        <v>1</v>
      </c>
      <c r="H19" s="3"/>
      <c r="I19" s="3">
        <v>1</v>
      </c>
      <c r="J19" s="3"/>
      <c r="K19" s="3">
        <v>1</v>
      </c>
      <c r="L19" s="3"/>
      <c r="M19" s="3">
        <v>1</v>
      </c>
      <c r="N19" s="11"/>
      <c r="O19" s="11"/>
      <c r="P19" s="11"/>
      <c r="Q19" s="11"/>
      <c r="R19" s="11"/>
      <c r="S19" s="11"/>
      <c r="T19" s="11"/>
      <c r="U19" s="11"/>
      <c r="V19" s="3"/>
      <c r="W19" s="4"/>
    </row>
    <row r="20" spans="1:23" ht="15.75">
      <c r="A20" s="2" t="s">
        <v>90</v>
      </c>
      <c r="B20" s="3"/>
      <c r="C20" s="3">
        <v>1</v>
      </c>
      <c r="D20" s="3"/>
      <c r="E20" s="3">
        <v>1</v>
      </c>
      <c r="F20" s="3"/>
      <c r="G20" s="3">
        <v>1</v>
      </c>
      <c r="H20" s="3"/>
      <c r="I20" s="3">
        <v>1</v>
      </c>
      <c r="J20" s="3"/>
      <c r="K20" s="3">
        <v>1</v>
      </c>
      <c r="L20" s="3"/>
      <c r="M20" s="3">
        <v>1</v>
      </c>
      <c r="N20" s="11"/>
      <c r="O20" s="11"/>
      <c r="P20" s="11"/>
      <c r="Q20" s="11"/>
      <c r="R20" s="11"/>
      <c r="S20" s="11"/>
      <c r="T20" s="11"/>
      <c r="U20" s="11"/>
      <c r="V20" s="3"/>
      <c r="W20" s="4"/>
    </row>
    <row r="21" spans="1:23" ht="15.75">
      <c r="A21" s="2" t="s">
        <v>91</v>
      </c>
      <c r="B21" s="3"/>
      <c r="C21" s="3">
        <v>1</v>
      </c>
      <c r="D21" s="3"/>
      <c r="E21" s="3">
        <v>1</v>
      </c>
      <c r="F21" s="3"/>
      <c r="G21" s="3">
        <v>1</v>
      </c>
      <c r="H21" s="3"/>
      <c r="I21" s="3">
        <v>1</v>
      </c>
      <c r="J21" s="3"/>
      <c r="K21" s="3">
        <v>1</v>
      </c>
      <c r="L21" s="3"/>
      <c r="M21" s="3">
        <v>1</v>
      </c>
      <c r="N21" s="11"/>
      <c r="O21" s="11"/>
      <c r="P21" s="11"/>
      <c r="Q21" s="11"/>
      <c r="R21" s="11"/>
      <c r="S21" s="11"/>
      <c r="T21" s="11"/>
      <c r="U21" s="11"/>
      <c r="V21" s="3"/>
      <c r="W21" s="4"/>
    </row>
    <row r="22" spans="1:23" ht="15.75">
      <c r="A22" s="2" t="s">
        <v>96</v>
      </c>
      <c r="B22" s="3"/>
      <c r="C22" s="3">
        <v>1</v>
      </c>
      <c r="D22" s="3"/>
      <c r="E22" s="3"/>
      <c r="F22" s="3"/>
      <c r="G22" s="3"/>
      <c r="H22" s="3"/>
      <c r="I22" s="3">
        <v>1</v>
      </c>
      <c r="J22" s="3"/>
      <c r="K22" s="3"/>
      <c r="L22" s="3"/>
      <c r="M22" s="3"/>
      <c r="N22" s="3"/>
      <c r="O22" s="3">
        <v>1</v>
      </c>
      <c r="P22" s="3"/>
      <c r="Q22" s="3">
        <v>1</v>
      </c>
      <c r="R22" s="3"/>
      <c r="S22" s="3">
        <v>1</v>
      </c>
      <c r="T22" s="3"/>
      <c r="U22" s="3">
        <v>1</v>
      </c>
      <c r="V22" s="3"/>
      <c r="W22" s="4"/>
    </row>
    <row r="25" spans="1:23" ht="15.75">
      <c r="A25" s="5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>AVERAGE(W7:W22)</f>
        <v>80.807575757575762</v>
      </c>
    </row>
    <row r="26" spans="1:23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23" ht="15.75">
      <c r="A27" s="2" t="s">
        <v>14</v>
      </c>
      <c r="B27" s="3">
        <v>16</v>
      </c>
      <c r="C27" s="3">
        <f>B27*0.4</f>
        <v>6.4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14">
    <mergeCell ref="A2:O2"/>
    <mergeCell ref="A5:A6"/>
    <mergeCell ref="B5:C5"/>
    <mergeCell ref="D5:E5"/>
    <mergeCell ref="F5:G5"/>
    <mergeCell ref="H5:I5"/>
    <mergeCell ref="J5:K5"/>
    <mergeCell ref="L5:M5"/>
    <mergeCell ref="V5:V6"/>
    <mergeCell ref="W5:W6"/>
    <mergeCell ref="N5:O5"/>
    <mergeCell ref="P5:Q5"/>
    <mergeCell ref="R5:S5"/>
    <mergeCell ref="T5:U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16"/>
  <sheetViews>
    <sheetView tabSelected="1" workbookViewId="0">
      <selection activeCell="A8" sqref="A8:O8"/>
    </sheetView>
  </sheetViews>
  <sheetFormatPr defaultRowHeight="15"/>
  <cols>
    <col min="1" max="1" width="47" customWidth="1"/>
    <col min="15" max="15" width="15" customWidth="1"/>
  </cols>
  <sheetData>
    <row r="2" spans="1:15">
      <c r="A2" s="18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5" spans="1:15" ht="129.94999999999999" customHeight="1">
      <c r="A5" s="16" t="s">
        <v>1</v>
      </c>
      <c r="B5" s="16" t="s">
        <v>2</v>
      </c>
      <c r="C5" s="20"/>
      <c r="D5" s="16" t="s">
        <v>106</v>
      </c>
      <c r="E5" s="20"/>
      <c r="F5" s="16" t="s">
        <v>107</v>
      </c>
      <c r="G5" s="20"/>
      <c r="H5" s="16" t="s">
        <v>108</v>
      </c>
      <c r="I5" s="20"/>
      <c r="J5" s="16" t="s">
        <v>109</v>
      </c>
      <c r="K5" s="20"/>
      <c r="L5" s="16" t="s">
        <v>110</v>
      </c>
      <c r="M5" s="20"/>
      <c r="N5" s="16" t="s">
        <v>7</v>
      </c>
      <c r="O5" s="16" t="s">
        <v>8</v>
      </c>
    </row>
    <row r="6" spans="1:15" ht="15.95" customHeight="1">
      <c r="A6" s="17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  <c r="N6" s="17"/>
      <c r="O6" s="17"/>
    </row>
    <row r="7" spans="1:15" ht="15.75">
      <c r="A7" s="8" t="s">
        <v>114</v>
      </c>
      <c r="B7" s="9">
        <v>95</v>
      </c>
      <c r="C7" s="9">
        <v>1</v>
      </c>
      <c r="D7" s="9">
        <v>95</v>
      </c>
      <c r="E7" s="9">
        <v>1</v>
      </c>
      <c r="F7" s="9">
        <v>90</v>
      </c>
      <c r="G7" s="9">
        <v>1</v>
      </c>
      <c r="H7" s="9">
        <v>80</v>
      </c>
      <c r="I7" s="9">
        <v>1</v>
      </c>
      <c r="J7" s="9">
        <v>90</v>
      </c>
      <c r="K7" s="9">
        <v>1</v>
      </c>
      <c r="L7" s="9">
        <v>90</v>
      </c>
      <c r="M7" s="9">
        <v>1</v>
      </c>
      <c r="N7" s="9"/>
      <c r="O7" s="10">
        <f>95*(B7*C7+D7*E7+F7*G7+H7*I7+J7*K7+L7*M7)/((C7+E7+G7+I7+K7+M7)*100)+N7</f>
        <v>85.5</v>
      </c>
    </row>
    <row r="8" spans="1:15" ht="15.75">
      <c r="A8" s="8" t="s">
        <v>112</v>
      </c>
      <c r="B8" s="9">
        <v>80</v>
      </c>
      <c r="C8" s="9">
        <v>1</v>
      </c>
      <c r="D8" s="9">
        <v>75</v>
      </c>
      <c r="E8" s="9">
        <v>1</v>
      </c>
      <c r="F8" s="9">
        <v>80</v>
      </c>
      <c r="G8" s="9">
        <v>1</v>
      </c>
      <c r="H8" s="9">
        <v>70</v>
      </c>
      <c r="I8" s="9">
        <v>1</v>
      </c>
      <c r="J8" s="9">
        <v>75</v>
      </c>
      <c r="K8" s="9">
        <v>1</v>
      </c>
      <c r="L8" s="9">
        <v>80</v>
      </c>
      <c r="M8" s="9">
        <v>1</v>
      </c>
      <c r="N8" s="9"/>
      <c r="O8" s="10">
        <f>95*(B8*C8+D8*E8+F8*G8+H8*I8+J8*K8+L8*M8)/((C8+E8+G8+I8+K8+M8)*100)+N8</f>
        <v>72.833333333333329</v>
      </c>
    </row>
    <row r="9" spans="1:15" ht="15.75">
      <c r="A9" s="2" t="s">
        <v>111</v>
      </c>
      <c r="B9" s="3">
        <v>75</v>
      </c>
      <c r="C9" s="3">
        <v>1</v>
      </c>
      <c r="D9" s="3">
        <v>72</v>
      </c>
      <c r="E9" s="3">
        <v>1</v>
      </c>
      <c r="F9" s="3">
        <v>75</v>
      </c>
      <c r="G9" s="3">
        <v>1</v>
      </c>
      <c r="H9" s="3">
        <v>68</v>
      </c>
      <c r="I9" s="3">
        <v>1</v>
      </c>
      <c r="J9" s="3">
        <v>70</v>
      </c>
      <c r="K9" s="3">
        <v>1</v>
      </c>
      <c r="L9" s="3">
        <v>75</v>
      </c>
      <c r="M9" s="3">
        <v>1</v>
      </c>
      <c r="N9" s="3"/>
      <c r="O9" s="4">
        <f>95*(B9*C9+D9*E9+F9*G9+H9*I9+J9*K9+L9*M9)/((C9+E9+G9+I9+K9+M9)*100)+N9</f>
        <v>68.875</v>
      </c>
    </row>
    <row r="10" spans="1:15" ht="15.75">
      <c r="A10" s="13" t="s">
        <v>113</v>
      </c>
      <c r="B10" s="14"/>
      <c r="C10" s="14">
        <v>1</v>
      </c>
      <c r="D10" s="14"/>
      <c r="E10" s="14">
        <v>1</v>
      </c>
      <c r="F10" s="14"/>
      <c r="G10" s="14">
        <v>1</v>
      </c>
      <c r="H10" s="14"/>
      <c r="I10" s="14">
        <v>1</v>
      </c>
      <c r="J10" s="14"/>
      <c r="K10" s="14">
        <v>1</v>
      </c>
      <c r="L10" s="14"/>
      <c r="M10" s="14">
        <v>1</v>
      </c>
      <c r="N10" s="14"/>
      <c r="O10" s="15"/>
    </row>
    <row r="11" spans="1:15" ht="15.75">
      <c r="A11" s="2" t="s">
        <v>115</v>
      </c>
      <c r="B11" s="3"/>
      <c r="C11" s="3">
        <v>1</v>
      </c>
      <c r="D11" s="3"/>
      <c r="E11" s="3">
        <v>1</v>
      </c>
      <c r="F11" s="3"/>
      <c r="G11" s="3">
        <v>1</v>
      </c>
      <c r="H11" s="3"/>
      <c r="I11" s="3">
        <v>1</v>
      </c>
      <c r="J11" s="3"/>
      <c r="K11" s="3">
        <v>1</v>
      </c>
      <c r="L11" s="3"/>
      <c r="M11" s="3">
        <v>1</v>
      </c>
      <c r="N11" s="3"/>
      <c r="O11" s="4"/>
    </row>
    <row r="12" spans="1:15" ht="15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5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>AVERAGE(O7:O11)</f>
        <v>75.7361111111111</v>
      </c>
    </row>
    <row r="15" spans="1:15" ht="15.7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2" t="s">
        <v>14</v>
      </c>
      <c r="B16" s="3" t="s">
        <v>38</v>
      </c>
      <c r="C16" s="3">
        <f>B16*0.4</f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sortState xmlns:xlrd2="http://schemas.microsoft.com/office/spreadsheetml/2017/richdata2" ref="A7:O11">
    <sortCondition descending="1" ref="O7:O11"/>
  </sortState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АВ-20</vt:lpstr>
      <vt:lpstr>АВ-21ск</vt:lpstr>
      <vt:lpstr>ЕПА-20</vt:lpstr>
      <vt:lpstr>ЕПА-21ск</vt:lpstr>
      <vt:lpstr>МО-20</vt:lpstr>
      <vt:lpstr>МО-21ск</vt:lpstr>
      <vt:lpstr>МЧМ-20</vt:lpstr>
      <vt:lpstr>МЧМ-ОМТ-21ск</vt:lpstr>
      <vt:lpstr>ХТ-20</vt:lpstr>
      <vt:lpstr>ХТ-21ск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2024-04-24T23:33:44Z</dcterms:created>
  <dcterms:modified xsi:type="dcterms:W3CDTF">2024-04-30T13:58:13Z</dcterms:modified>
</cp:coreProperties>
</file>