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літня\"/>
    </mc:Choice>
  </mc:AlternateContent>
  <xr:revisionPtr revIDLastSave="0" documentId="13_ncr:1_{FFA0402C-ECC3-4E51-B893-E4AC61D2A7BB}" xr6:coauthVersionLast="47" xr6:coauthVersionMax="47" xr10:uidLastSave="{00000000-0000-0000-0000-000000000000}"/>
  <bookViews>
    <workbookView xWindow="-20610" yWindow="-120" windowWidth="20730" windowHeight="11160" tabRatio="731" activeTab="6" xr2:uid="{00000000-000D-0000-FFFF-FFFF00000000}"/>
  </bookViews>
  <sheets>
    <sheet name="Середній бал" sheetId="1" r:id="rId1"/>
    <sheet name="ІПЗ-21-1" sheetId="2" r:id="rId2"/>
    <sheet name="ІПЗ-22ск" sheetId="6" r:id="rId3"/>
    <sheet name="ІПЗ-22-1" sheetId="4" r:id="rId4"/>
    <sheet name="ІПЗ-23ск" sheetId="10" r:id="rId5"/>
    <sheet name="ІПЗ-23-1" sheetId="7" r:id="rId6"/>
    <sheet name="ІПЗ-23м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I7" i="7"/>
  <c r="O15" i="4"/>
  <c r="I13" i="7"/>
  <c r="I11" i="7"/>
  <c r="I14" i="7"/>
  <c r="I10" i="7"/>
  <c r="O20" i="4"/>
  <c r="O10" i="4"/>
  <c r="O16" i="4"/>
  <c r="O13" i="4"/>
  <c r="O14" i="4"/>
  <c r="O9" i="4"/>
  <c r="O18" i="4"/>
  <c r="M7" i="2"/>
  <c r="M10" i="2"/>
  <c r="C15" i="10"/>
  <c r="O8" i="10"/>
  <c r="O9" i="10"/>
  <c r="O7" i="10"/>
  <c r="C17" i="9"/>
  <c r="M8" i="9"/>
  <c r="M9" i="9"/>
  <c r="M7" i="9"/>
  <c r="C27" i="7"/>
  <c r="I16" i="7"/>
  <c r="I12" i="7"/>
  <c r="I15" i="7"/>
  <c r="I17" i="7"/>
  <c r="I8" i="7"/>
  <c r="C13" i="6"/>
  <c r="M11" i="6"/>
  <c r="M7" i="6"/>
  <c r="C41" i="4"/>
  <c r="O7" i="4"/>
  <c r="O11" i="4"/>
  <c r="O19" i="4"/>
  <c r="O8" i="4"/>
  <c r="O17" i="4"/>
  <c r="O12" i="4"/>
  <c r="C26" i="2"/>
  <c r="M8" i="2"/>
  <c r="M9" i="2"/>
  <c r="M15" i="9" l="1"/>
  <c r="M24" i="2"/>
  <c r="O13" i="10"/>
  <c r="I25" i="7"/>
  <c r="O39" i="4"/>
  <c r="B4" i="1" l="1"/>
</calcChain>
</file>

<file path=xl/sharedStrings.xml><?xml version="1.0" encoding="utf-8"?>
<sst xmlns="http://schemas.openxmlformats.org/spreadsheetml/2006/main" count="204" uniqueCount="111">
  <si>
    <t>Середній прохідний бал по факультету для груп, де навчається 1 студент за кошти держзамовлення</t>
  </si>
  <si>
    <t>ІПЗ-21-1</t>
  </si>
  <si>
    <t>ПІБ</t>
  </si>
  <si>
    <t>Основи програмування на мові С#</t>
  </si>
  <si>
    <t>Бази даних</t>
  </si>
  <si>
    <t>Операційні системи та безпека даних</t>
  </si>
  <si>
    <t>Розробка Windows-додатків наVisual С++ (фреймворк MFC) (курсова робота)</t>
  </si>
  <si>
    <t>Бази даних (курсова робота) (курсова робота)</t>
  </si>
  <si>
    <t>Дод. бали</t>
  </si>
  <si>
    <t>Бали рейтингу</t>
  </si>
  <si>
    <t>Оцінка</t>
  </si>
  <si>
    <t>Кредити</t>
  </si>
  <si>
    <t>ВОЛОШИН Данило Андрійович</t>
  </si>
  <si>
    <t>ДЕГТЯРЬОВ Артем Олександрович</t>
  </si>
  <si>
    <t>КОРОЛЬ Вячеслав Ігорович</t>
  </si>
  <si>
    <t>ОМЕЛЬЯНЕНКО Юлія Владиславівна</t>
  </si>
  <si>
    <t>ОФІЦЕРОВ Олександр Євгенійович</t>
  </si>
  <si>
    <t>ШВИДКИЙ Михайло Юрійович</t>
  </si>
  <si>
    <t>ЩЕПІЛОВА Карина Юріївна</t>
  </si>
  <si>
    <t>Середнє значення</t>
  </si>
  <si>
    <t>Всього</t>
  </si>
  <si>
    <t>АЙВАЗЯН Денис Едуардович</t>
  </si>
  <si>
    <t>БІЛИЙ Ярослав Олександрович</t>
  </si>
  <si>
    <t>ГУШКО Олексій Сергійович</t>
  </si>
  <si>
    <t>ДАШКО Ангеліна Сергіївна</t>
  </si>
  <si>
    <t>КОЛЕСНИКОВ Олександр Андрійович</t>
  </si>
  <si>
    <t>НЕЛЕПЧЕНКО Вадим Олександрович</t>
  </si>
  <si>
    <t>САРИГІН Ярослав Анатолійович</t>
  </si>
  <si>
    <t>ХРОМИЧКІНА Анастасія Олександрівна</t>
  </si>
  <si>
    <t>ІПЗ-22-1</t>
  </si>
  <si>
    <t>Технології Web-програмування</t>
  </si>
  <si>
    <t>Іноземна мова</t>
  </si>
  <si>
    <t>Чисельні методи при програмуванні</t>
  </si>
  <si>
    <t>Архітектура комп’ютера та вбудовані мікропроцесорні системи з використанням Arduino</t>
  </si>
  <si>
    <t>Технології Web-програмування (курсова робота) (курсова робота)</t>
  </si>
  <si>
    <t>Об'єктно -орієнтоване програмування (курсова робота)</t>
  </si>
  <si>
    <t>БАРАНЬКО Владислав Сергійович</t>
  </si>
  <si>
    <t>БІБЛЕНКО Данило Іванович</t>
  </si>
  <si>
    <t>БОЙКО Ігор Олександрович</t>
  </si>
  <si>
    <t>ВОРОНІН Владислав Віталійович</t>
  </si>
  <si>
    <t>ГРУШИЦЬКИЙ Іван Васильович</t>
  </si>
  <si>
    <t>ДРЕНОВ Дмитро Артурович</t>
  </si>
  <si>
    <t>ЖЕРДЄВ Едуард Сергійович</t>
  </si>
  <si>
    <t>КУДЕЛЯ Лілія Олександрівна</t>
  </si>
  <si>
    <t>ЛІГЕРКО Артур Артемович</t>
  </si>
  <si>
    <t>МАРЧЕНКО Олена Віталіївна</t>
  </si>
  <si>
    <t>МИХАЙЛИК Анастасія Володимирівна</t>
  </si>
  <si>
    <t>МІШИН Владислав Олександрович</t>
  </si>
  <si>
    <t>ТАТАРЕНКО Тимофій Геннадійович</t>
  </si>
  <si>
    <t>ЮШКОВ Артем Сергійович</t>
  </si>
  <si>
    <t>БЄЛОВ Дмитро Володимирович</t>
  </si>
  <si>
    <t>БЗЕНКО Кірілл Олександрович</t>
  </si>
  <si>
    <t>БОРДУСЬ Аліна Володимирівна</t>
  </si>
  <si>
    <t>БУЙНІЦЬКА Дар'я Ігорівна</t>
  </si>
  <si>
    <t>ІВАНЧЕНКО Нікіта Володимирович</t>
  </si>
  <si>
    <t>ІВАЩЕНКО Костянтин Романович</t>
  </si>
  <si>
    <t>КОЧЕРГА Павло Костянтинович</t>
  </si>
  <si>
    <t>КУЛІКОВ Михайло Ігорович</t>
  </si>
  <si>
    <t>НОВОСЬОЛОВ Микита Георгійович</t>
  </si>
  <si>
    <t>ПРИХОДЬКО Максим Ігорович</t>
  </si>
  <si>
    <t>СИВОЛАП Микита Сергійович</t>
  </si>
  <si>
    <t>ТАРАСЮК Єгор Вячеславович</t>
  </si>
  <si>
    <t>ТИХОМИРОВ Богдан Анатолійович</t>
  </si>
  <si>
    <t>ШАХ Микита Олександрович</t>
  </si>
  <si>
    <t>ШТЕФАН Іван Сергійович</t>
  </si>
  <si>
    <t>ЩЕРБИНА Артем Андрійович</t>
  </si>
  <si>
    <t>ІПЗ-22ск</t>
  </si>
  <si>
    <t>ІСАЄВ Олександр Олегович</t>
  </si>
  <si>
    <t>КАЛІНІН Олексій Миколайович</t>
  </si>
  <si>
    <t>2</t>
  </si>
  <si>
    <t>ІПЗ-23-1</t>
  </si>
  <si>
    <t>Основи програмування на С++</t>
  </si>
  <si>
    <t>Вища математика</t>
  </si>
  <si>
    <t>Історія української державності</t>
  </si>
  <si>
    <t>ГАЄВСЬКИЙ Святослав Валерійович</t>
  </si>
  <si>
    <t>КОСТЕЦЬКА Катерина Геннадіївна</t>
  </si>
  <si>
    <t>ЛОПАТНІЧЕНКО Євгеній Олегович</t>
  </si>
  <si>
    <t>МІЩЕНКО Єгор Вікторович</t>
  </si>
  <si>
    <t>НОВІКОВА Марія Олександрівна</t>
  </si>
  <si>
    <t>ПЄРОВ Дмитро Миколайович</t>
  </si>
  <si>
    <t>ТОПКА Іван Олегович</t>
  </si>
  <si>
    <t>ЯНЧЕНКО Мирослав Дмитрович</t>
  </si>
  <si>
    <t>БОЙКО Максим Сергійович</t>
  </si>
  <si>
    <t>ГАВА Євген Сергійович</t>
  </si>
  <si>
    <t>ГРИЩЕНКО Ілля Володимирович</t>
  </si>
  <si>
    <t>КУЧЕРЕНКО Богдана Олександрівна</t>
  </si>
  <si>
    <t>СОКОЛЬНИК Олександр Сергійович</t>
  </si>
  <si>
    <t>СОЛОХІНА Ольга Валеріївна</t>
  </si>
  <si>
    <t>ЦАРЕНКО Нікіта Костянтинович</t>
  </si>
  <si>
    <t>ШПИЛЬОВИЙ Гліб Євгенович</t>
  </si>
  <si>
    <t>ІПЗ-23м</t>
  </si>
  <si>
    <t>Розробка Web-додатків з використанням сучасних фреймворків</t>
  </si>
  <si>
    <t>Програмування 3D-графіки у тому числі поверхонь для нативних (OpenGL), Web (WebGL) та Android-додатків (OpenGL ES)</t>
  </si>
  <si>
    <t>Фреймворки на основі C# (ASP .NET, ASP .NET MVC, ASP .NET CORE, XAMARIN)</t>
  </si>
  <si>
    <t>Розробка Android-додатків</t>
  </si>
  <si>
    <t>Фреймворки на основі C# (ASP .NET, ASP .NET MVC, ASP .NET CORE, XAMARIN) (курсова робота) (курсова робота)</t>
  </si>
  <si>
    <t>ДОНЧЕНКО Олексій Олександрович</t>
  </si>
  <si>
    <t>КАДАНЕР Григорій Євгенійович</t>
  </si>
  <si>
    <t>КЕРЖЕНЦЕВ Артем Вікторович</t>
  </si>
  <si>
    <t>КЛЮЙ Вадим Сергійович</t>
  </si>
  <si>
    <t>КОВАЛЕНКО Михайло Сергійович</t>
  </si>
  <si>
    <t>ТИЗУНЬ Марія Олександрівна</t>
  </si>
  <si>
    <t>6</t>
  </si>
  <si>
    <t>ІПЗ-23ск</t>
  </si>
  <si>
    <t>ВОЛИНЕЦЬ Станіслав Валерійович</t>
  </si>
  <si>
    <t>САВОНІК Юрій Миколайович</t>
  </si>
  <si>
    <t>ТАРВЕРДІЄВ Максим Едуардович</t>
  </si>
  <si>
    <t>ХОМІЧЕНКО Денис Олегович</t>
  </si>
  <si>
    <t>4</t>
  </si>
  <si>
    <t xml:space="preserve">Бази даних (курсова робота) 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</si>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</sst>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P7" sqref="P6:P7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 t="e">
        <f>AVERAGE('ІПЗ-21-1'!M24,#REF!,'ІПЗ-22-1'!O39,#REF!,'ІПЗ-22ск'!M11,'ІПЗ-23-1'!I25,#REF!,'ІПЗ-23м'!M15,'ІПЗ-23ск'!O13,)</f>
        <v>#REF!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"/>
  <sheetViews>
    <sheetView workbookViewId="0">
      <selection activeCell="M10" sqref="M10"/>
    </sheetView>
  </sheetViews>
  <sheetFormatPr defaultRowHeight="15"/>
  <cols>
    <col min="1" max="1" width="47" customWidth="1"/>
    <col min="13" max="13" width="15" customWidth="1"/>
  </cols>
  <sheetData>
    <row r="2" spans="1:1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5" spans="1:13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5"/>
      <c r="J5" s="11" t="s">
        <v>109</v>
      </c>
      <c r="K5" s="15"/>
      <c r="L5" s="11" t="s">
        <v>8</v>
      </c>
      <c r="M5" s="11" t="s">
        <v>9</v>
      </c>
    </row>
    <row r="6" spans="1:13" ht="15.95" customHeight="1">
      <c r="A6" s="12"/>
      <c r="B6" s="1" t="s">
        <v>10</v>
      </c>
      <c r="C6" s="1" t="s">
        <v>11</v>
      </c>
      <c r="D6" s="1" t="s">
        <v>10</v>
      </c>
      <c r="E6" s="1" t="s">
        <v>11</v>
      </c>
      <c r="F6" s="1" t="s">
        <v>10</v>
      </c>
      <c r="G6" s="1" t="s">
        <v>11</v>
      </c>
      <c r="H6" s="1" t="s">
        <v>10</v>
      </c>
      <c r="I6" s="1" t="s">
        <v>11</v>
      </c>
      <c r="J6" s="1" t="s">
        <v>10</v>
      </c>
      <c r="K6" s="1" t="s">
        <v>11</v>
      </c>
      <c r="L6" s="12"/>
      <c r="M6" s="12"/>
    </row>
    <row r="7" spans="1:13" ht="15.75">
      <c r="A7" s="8" t="s">
        <v>28</v>
      </c>
      <c r="B7" s="9">
        <v>100</v>
      </c>
      <c r="C7" s="9">
        <v>1</v>
      </c>
      <c r="D7" s="9">
        <v>90</v>
      </c>
      <c r="E7" s="9">
        <v>1</v>
      </c>
      <c r="F7" s="9">
        <v>97</v>
      </c>
      <c r="G7" s="9">
        <v>1</v>
      </c>
      <c r="H7" s="9">
        <v>98</v>
      </c>
      <c r="I7" s="9">
        <v>1</v>
      </c>
      <c r="J7" s="9">
        <v>95</v>
      </c>
      <c r="K7" s="9">
        <v>1</v>
      </c>
      <c r="L7" s="9">
        <v>5</v>
      </c>
      <c r="M7" s="10">
        <f>95*(B7*C7+D7*E7+F7*G7+H7*I7+J7*K7)/((C7+E7+G7+I7+K7)*100)+L7</f>
        <v>96.2</v>
      </c>
    </row>
    <row r="8" spans="1:13" ht="15.75">
      <c r="A8" s="8" t="s">
        <v>18</v>
      </c>
      <c r="B8" s="9">
        <v>90</v>
      </c>
      <c r="C8" s="9">
        <v>1</v>
      </c>
      <c r="D8" s="9">
        <v>90</v>
      </c>
      <c r="E8" s="9">
        <v>1</v>
      </c>
      <c r="F8" s="9">
        <v>90</v>
      </c>
      <c r="G8" s="9">
        <v>1</v>
      </c>
      <c r="H8" s="9">
        <v>90</v>
      </c>
      <c r="I8" s="9">
        <v>1</v>
      </c>
      <c r="J8" s="9">
        <v>90</v>
      </c>
      <c r="K8" s="9">
        <v>1</v>
      </c>
      <c r="L8" s="9">
        <v>5</v>
      </c>
      <c r="M8" s="10">
        <f>95*(B8*C8+D8*E8+F8*G8+H8*I8+J8*K8)/((C8+E8+G8+I8+K8)*100)+L8</f>
        <v>90.5</v>
      </c>
    </row>
    <row r="9" spans="1:13" ht="15.75">
      <c r="A9" s="8" t="s">
        <v>15</v>
      </c>
      <c r="B9" s="9">
        <v>95</v>
      </c>
      <c r="C9" s="9">
        <v>1</v>
      </c>
      <c r="D9" s="9">
        <v>90</v>
      </c>
      <c r="E9" s="9">
        <v>1</v>
      </c>
      <c r="F9" s="9">
        <v>90</v>
      </c>
      <c r="G9" s="9">
        <v>1</v>
      </c>
      <c r="H9" s="9">
        <v>95</v>
      </c>
      <c r="I9" s="9">
        <v>1</v>
      </c>
      <c r="J9" s="9">
        <v>90</v>
      </c>
      <c r="K9" s="9">
        <v>1</v>
      </c>
      <c r="L9" s="9"/>
      <c r="M9" s="10">
        <f>95*(B9*C9+D9*E9+F9*G9+H9*I9+J9*K9)/((C9+E9+G9+I9+K9)*100)+L9</f>
        <v>87.4</v>
      </c>
    </row>
    <row r="10" spans="1:13" ht="15.75">
      <c r="A10" s="8" t="s">
        <v>24</v>
      </c>
      <c r="B10" s="9">
        <v>93</v>
      </c>
      <c r="C10" s="9">
        <v>1</v>
      </c>
      <c r="D10" s="9">
        <v>68</v>
      </c>
      <c r="E10" s="9">
        <v>1</v>
      </c>
      <c r="F10" s="9">
        <v>98</v>
      </c>
      <c r="G10" s="9">
        <v>1</v>
      </c>
      <c r="H10" s="9">
        <v>90</v>
      </c>
      <c r="I10" s="9">
        <v>1</v>
      </c>
      <c r="J10" s="9">
        <v>71</v>
      </c>
      <c r="K10" s="9">
        <v>1</v>
      </c>
      <c r="L10" s="9"/>
      <c r="M10" s="10">
        <f>95*(B10*C10+D10*E10+F10*G10+H10*I10+J10*K10)/((C10+E10+G10+I10+K10)*100)+L10</f>
        <v>79.8</v>
      </c>
    </row>
    <row r="11" spans="1:13" ht="15.75">
      <c r="A11" s="3" t="s">
        <v>12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4">
        <v>1</v>
      </c>
      <c r="L11" s="4"/>
      <c r="M11" s="5"/>
    </row>
    <row r="12" spans="1:13" ht="15.75">
      <c r="A12" s="3" t="s">
        <v>13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4">
        <v>1</v>
      </c>
      <c r="L12" s="4"/>
      <c r="M12" s="5"/>
    </row>
    <row r="13" spans="1:13" ht="15.75">
      <c r="A13" s="3" t="s">
        <v>14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4">
        <v>1</v>
      </c>
      <c r="L13" s="4"/>
      <c r="M13" s="5"/>
    </row>
    <row r="14" spans="1:13" ht="15.75">
      <c r="A14" s="3" t="s">
        <v>16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4">
        <v>1</v>
      </c>
      <c r="J14" s="4"/>
      <c r="K14" s="4">
        <v>1</v>
      </c>
      <c r="L14" s="4"/>
      <c r="M14" s="5"/>
    </row>
    <row r="15" spans="1:13" ht="15.75">
      <c r="A15" s="3" t="s">
        <v>17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4">
        <v>1</v>
      </c>
      <c r="J15" s="4"/>
      <c r="K15" s="4">
        <v>1</v>
      </c>
      <c r="L15" s="4"/>
      <c r="M15" s="5"/>
    </row>
    <row r="16" spans="1:13" ht="15.75">
      <c r="A16" s="3" t="s">
        <v>21</v>
      </c>
      <c r="B16" s="4"/>
      <c r="C16" s="4">
        <v>1</v>
      </c>
      <c r="D16" s="4"/>
      <c r="E16" s="4">
        <v>1</v>
      </c>
      <c r="F16" s="4"/>
      <c r="G16" s="4">
        <v>1</v>
      </c>
      <c r="H16" s="4"/>
      <c r="I16" s="4">
        <v>1</v>
      </c>
      <c r="J16" s="4"/>
      <c r="K16" s="4">
        <v>1</v>
      </c>
      <c r="L16" s="4"/>
      <c r="M16" s="5"/>
    </row>
    <row r="17" spans="1:13" ht="15.75">
      <c r="A17" s="3" t="s">
        <v>22</v>
      </c>
      <c r="B17" s="4"/>
      <c r="C17" s="4">
        <v>1</v>
      </c>
      <c r="D17" s="4"/>
      <c r="E17" s="4">
        <v>1</v>
      </c>
      <c r="F17" s="4"/>
      <c r="G17" s="4">
        <v>1</v>
      </c>
      <c r="H17" s="4"/>
      <c r="I17" s="4">
        <v>1</v>
      </c>
      <c r="J17" s="4"/>
      <c r="K17" s="4">
        <v>1</v>
      </c>
      <c r="L17" s="4"/>
      <c r="M17" s="5"/>
    </row>
    <row r="18" spans="1:13" ht="15.75">
      <c r="A18" s="3" t="s">
        <v>23</v>
      </c>
      <c r="B18" s="4"/>
      <c r="C18" s="4">
        <v>1</v>
      </c>
      <c r="D18" s="4"/>
      <c r="E18" s="4">
        <v>1</v>
      </c>
      <c r="F18" s="4"/>
      <c r="G18" s="4">
        <v>1</v>
      </c>
      <c r="H18" s="4"/>
      <c r="I18" s="4">
        <v>1</v>
      </c>
      <c r="J18" s="4"/>
      <c r="K18" s="4">
        <v>1</v>
      </c>
      <c r="L18" s="4"/>
      <c r="M18" s="5"/>
    </row>
    <row r="19" spans="1:13" ht="15.75">
      <c r="A19" s="3" t="s">
        <v>25</v>
      </c>
      <c r="B19" s="4"/>
      <c r="C19" s="4">
        <v>1</v>
      </c>
      <c r="D19" s="4"/>
      <c r="E19" s="4">
        <v>1</v>
      </c>
      <c r="F19" s="4"/>
      <c r="G19" s="4">
        <v>1</v>
      </c>
      <c r="H19" s="4"/>
      <c r="I19" s="4">
        <v>1</v>
      </c>
      <c r="J19" s="4"/>
      <c r="K19" s="4">
        <v>1</v>
      </c>
      <c r="L19" s="4"/>
      <c r="M19" s="5"/>
    </row>
    <row r="20" spans="1:13" ht="15.75">
      <c r="A20" s="3" t="s">
        <v>26</v>
      </c>
      <c r="B20" s="4"/>
      <c r="C20" s="4">
        <v>1</v>
      </c>
      <c r="D20" s="4"/>
      <c r="E20" s="4">
        <v>1</v>
      </c>
      <c r="F20" s="4"/>
      <c r="G20" s="4">
        <v>1</v>
      </c>
      <c r="H20" s="4"/>
      <c r="I20" s="4">
        <v>1</v>
      </c>
      <c r="J20" s="4"/>
      <c r="K20" s="4">
        <v>1</v>
      </c>
      <c r="L20" s="4"/>
      <c r="M20" s="5"/>
    </row>
    <row r="21" spans="1:13" ht="15.75">
      <c r="A21" s="3" t="s">
        <v>27</v>
      </c>
      <c r="B21" s="4"/>
      <c r="C21" s="4">
        <v>1</v>
      </c>
      <c r="D21" s="4"/>
      <c r="E21" s="4">
        <v>1</v>
      </c>
      <c r="F21" s="4"/>
      <c r="G21" s="4">
        <v>1</v>
      </c>
      <c r="H21" s="4"/>
      <c r="I21" s="4">
        <v>1</v>
      </c>
      <c r="J21" s="4"/>
      <c r="K21" s="4">
        <v>1</v>
      </c>
      <c r="L21" s="4"/>
      <c r="M21" s="5"/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>
      <c r="A24" s="6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>
        <f>AVERAGE(M7:M13)</f>
        <v>88.475000000000009</v>
      </c>
    </row>
    <row r="25" spans="1:13" ht="15.7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.75">
      <c r="A26" s="3" t="s">
        <v>20</v>
      </c>
      <c r="B26" s="4">
        <v>15</v>
      </c>
      <c r="C26" s="4">
        <f>B26*0.4</f>
        <v>6</v>
      </c>
      <c r="D26" s="4"/>
      <c r="E26" s="4"/>
      <c r="F26" s="4"/>
      <c r="G26" s="4"/>
      <c r="H26" s="4"/>
      <c r="I26" s="4"/>
      <c r="J26" s="4"/>
      <c r="K26" s="4"/>
      <c r="L26" s="4"/>
      <c r="M26" s="4"/>
    </row>
  </sheetData>
  <sortState xmlns:xlrd2="http://schemas.microsoft.com/office/spreadsheetml/2017/richdata2" ref="A7:M21">
    <sortCondition descending="1" ref="M7:M21"/>
  </sortState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3"/>
  <sheetViews>
    <sheetView workbookViewId="0">
      <selection activeCell="M7" sqref="M7"/>
    </sheetView>
  </sheetViews>
  <sheetFormatPr defaultRowHeight="15"/>
  <cols>
    <col min="1" max="1" width="47" customWidth="1"/>
    <col min="13" max="13" width="15" customWidth="1"/>
  </cols>
  <sheetData>
    <row r="2" spans="1:13">
      <c r="A2" s="13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5" spans="1:13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5"/>
      <c r="J5" s="11" t="s">
        <v>7</v>
      </c>
      <c r="K5" s="15"/>
      <c r="L5" s="11" t="s">
        <v>8</v>
      </c>
      <c r="M5" s="11" t="s">
        <v>9</v>
      </c>
    </row>
    <row r="6" spans="1:13" ht="15.95" customHeight="1">
      <c r="A6" s="12"/>
      <c r="B6" s="1" t="s">
        <v>10</v>
      </c>
      <c r="C6" s="1" t="s">
        <v>11</v>
      </c>
      <c r="D6" s="1" t="s">
        <v>10</v>
      </c>
      <c r="E6" s="1" t="s">
        <v>11</v>
      </c>
      <c r="F6" s="1" t="s">
        <v>10</v>
      </c>
      <c r="G6" s="1" t="s">
        <v>11</v>
      </c>
      <c r="H6" s="1" t="s">
        <v>10</v>
      </c>
      <c r="I6" s="1" t="s">
        <v>11</v>
      </c>
      <c r="J6" s="1" t="s">
        <v>10</v>
      </c>
      <c r="K6" s="1" t="s">
        <v>11</v>
      </c>
      <c r="L6" s="12"/>
      <c r="M6" s="12"/>
    </row>
    <row r="7" spans="1:13" ht="15.75">
      <c r="A7" s="8" t="s">
        <v>67</v>
      </c>
      <c r="B7" s="9">
        <v>80</v>
      </c>
      <c r="C7" s="9">
        <v>1</v>
      </c>
      <c r="D7" s="9">
        <v>90</v>
      </c>
      <c r="E7" s="9">
        <v>1</v>
      </c>
      <c r="F7" s="9">
        <v>66</v>
      </c>
      <c r="G7" s="9">
        <v>1</v>
      </c>
      <c r="H7" s="9">
        <v>90</v>
      </c>
      <c r="I7" s="9">
        <v>1</v>
      </c>
      <c r="J7" s="9">
        <v>66</v>
      </c>
      <c r="K7" s="9">
        <v>1</v>
      </c>
      <c r="L7" s="9"/>
      <c r="M7" s="10">
        <f>95*(B7*C7+D7*E7+F7*G7+H7*I7+J7*K7)/((C7+E7+G7+I7+K7)*100)+L7</f>
        <v>74.48</v>
      </c>
    </row>
    <row r="8" spans="1:13" ht="15.75">
      <c r="A8" s="3" t="s">
        <v>68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4">
        <v>1</v>
      </c>
      <c r="J8" s="4"/>
      <c r="K8" s="4">
        <v>1</v>
      </c>
      <c r="L8" s="4"/>
      <c r="M8" s="5"/>
    </row>
    <row r="9" spans="1:13" ht="15.7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75">
      <c r="A11" s="6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74.48</v>
      </c>
    </row>
    <row r="12" spans="1:13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75">
      <c r="A13" s="3" t="s">
        <v>20</v>
      </c>
      <c r="B13" s="4" t="s">
        <v>69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1"/>
  <sheetViews>
    <sheetView zoomScale="70" zoomScaleNormal="70" workbookViewId="0">
      <selection activeCell="P12" sqref="P12:P18"/>
    </sheetView>
  </sheetViews>
  <sheetFormatPr defaultRowHeight="15"/>
  <cols>
    <col min="1" max="1" width="47" customWidth="1"/>
    <col min="15" max="15" width="15" customWidth="1"/>
  </cols>
  <sheetData>
    <row r="2" spans="1:1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5" spans="1:15" ht="129.94999999999999" customHeight="1">
      <c r="A5" s="11" t="s">
        <v>2</v>
      </c>
      <c r="B5" s="11" t="s">
        <v>30</v>
      </c>
      <c r="C5" s="15"/>
      <c r="D5" s="11" t="s">
        <v>31</v>
      </c>
      <c r="E5" s="15"/>
      <c r="F5" s="11" t="s">
        <v>32</v>
      </c>
      <c r="G5" s="15"/>
      <c r="H5" s="11" t="s">
        <v>33</v>
      </c>
      <c r="I5" s="15"/>
      <c r="J5" s="11" t="s">
        <v>34</v>
      </c>
      <c r="K5" s="15"/>
      <c r="L5" s="11" t="s">
        <v>35</v>
      </c>
      <c r="M5" s="15"/>
      <c r="N5" s="11" t="s">
        <v>8</v>
      </c>
      <c r="O5" s="11" t="s">
        <v>9</v>
      </c>
    </row>
    <row r="6" spans="1:15" ht="15.95" customHeight="1">
      <c r="A6" s="12"/>
      <c r="B6" s="1" t="s">
        <v>10</v>
      </c>
      <c r="C6" s="1" t="s">
        <v>11</v>
      </c>
      <c r="D6" s="1" t="s">
        <v>10</v>
      </c>
      <c r="E6" s="1" t="s">
        <v>11</v>
      </c>
      <c r="F6" s="1" t="s">
        <v>10</v>
      </c>
      <c r="G6" s="1" t="s">
        <v>11</v>
      </c>
      <c r="H6" s="1" t="s">
        <v>10</v>
      </c>
      <c r="I6" s="1" t="s">
        <v>11</v>
      </c>
      <c r="J6" s="1" t="s">
        <v>10</v>
      </c>
      <c r="K6" s="1" t="s">
        <v>11</v>
      </c>
      <c r="L6" s="1" t="s">
        <v>10</v>
      </c>
      <c r="M6" s="1" t="s">
        <v>11</v>
      </c>
      <c r="N6" s="12"/>
      <c r="O6" s="12"/>
    </row>
    <row r="7" spans="1:15" ht="15.75">
      <c r="A7" s="8" t="s">
        <v>49</v>
      </c>
      <c r="B7" s="9">
        <v>100</v>
      </c>
      <c r="C7" s="9">
        <v>1</v>
      </c>
      <c r="D7" s="9">
        <v>98</v>
      </c>
      <c r="E7" s="9">
        <v>1</v>
      </c>
      <c r="F7" s="9">
        <v>94</v>
      </c>
      <c r="G7" s="9">
        <v>1</v>
      </c>
      <c r="H7" s="9">
        <v>94</v>
      </c>
      <c r="I7" s="9">
        <v>1</v>
      </c>
      <c r="J7" s="9">
        <v>100</v>
      </c>
      <c r="K7" s="9">
        <v>1</v>
      </c>
      <c r="L7" s="9">
        <v>100</v>
      </c>
      <c r="M7" s="9">
        <v>1</v>
      </c>
      <c r="N7" s="9">
        <v>5</v>
      </c>
      <c r="O7" s="10">
        <f t="shared" ref="O7:O18" si="0">95*(B7*C7+D7*E7+F7*G7+H7*I7+J7*K7+L7*M7)/((C7+E7+G7+I7+K7+M7)*100)+N7</f>
        <v>97.783333333333331</v>
      </c>
    </row>
    <row r="8" spans="1:15" ht="15.75">
      <c r="A8" s="8" t="s">
        <v>42</v>
      </c>
      <c r="B8" s="9">
        <v>100</v>
      </c>
      <c r="C8" s="9">
        <v>1</v>
      </c>
      <c r="D8" s="9">
        <v>90</v>
      </c>
      <c r="E8" s="9">
        <v>1</v>
      </c>
      <c r="F8" s="9">
        <v>95</v>
      </c>
      <c r="G8" s="9">
        <v>1</v>
      </c>
      <c r="H8" s="9">
        <v>96</v>
      </c>
      <c r="I8" s="9">
        <v>1</v>
      </c>
      <c r="J8" s="9">
        <v>100</v>
      </c>
      <c r="K8" s="9">
        <v>1</v>
      </c>
      <c r="L8" s="9">
        <v>100</v>
      </c>
      <c r="M8" s="9">
        <v>1</v>
      </c>
      <c r="N8" s="9">
        <v>1</v>
      </c>
      <c r="O8" s="10">
        <f t="shared" si="0"/>
        <v>92.99166666666666</v>
      </c>
    </row>
    <row r="9" spans="1:15" ht="15.75">
      <c r="A9" s="8" t="s">
        <v>51</v>
      </c>
      <c r="B9" s="9">
        <v>100</v>
      </c>
      <c r="C9" s="9">
        <v>1</v>
      </c>
      <c r="D9" s="9">
        <v>82</v>
      </c>
      <c r="E9" s="9">
        <v>1</v>
      </c>
      <c r="F9" s="9">
        <v>94</v>
      </c>
      <c r="G9" s="9">
        <v>1</v>
      </c>
      <c r="H9" s="9">
        <v>96</v>
      </c>
      <c r="I9" s="9">
        <v>1</v>
      </c>
      <c r="J9" s="9">
        <v>100</v>
      </c>
      <c r="K9" s="9">
        <v>1</v>
      </c>
      <c r="L9" s="9">
        <v>95</v>
      </c>
      <c r="M9" s="9">
        <v>1</v>
      </c>
      <c r="N9" s="9">
        <v>2</v>
      </c>
      <c r="O9" s="10">
        <f t="shared" si="0"/>
        <v>91.775000000000006</v>
      </c>
    </row>
    <row r="10" spans="1:15" ht="15.75">
      <c r="A10" s="8" t="s">
        <v>60</v>
      </c>
      <c r="B10" s="9">
        <v>95</v>
      </c>
      <c r="C10" s="9">
        <v>1</v>
      </c>
      <c r="D10" s="9">
        <v>80</v>
      </c>
      <c r="E10" s="9">
        <v>1</v>
      </c>
      <c r="F10" s="9">
        <v>90</v>
      </c>
      <c r="G10" s="9">
        <v>1</v>
      </c>
      <c r="H10" s="9">
        <v>90</v>
      </c>
      <c r="I10" s="9">
        <v>1</v>
      </c>
      <c r="J10" s="9">
        <v>95</v>
      </c>
      <c r="K10" s="9">
        <v>1</v>
      </c>
      <c r="L10" s="9">
        <v>95</v>
      </c>
      <c r="M10" s="9">
        <v>1</v>
      </c>
      <c r="N10" s="9">
        <v>5</v>
      </c>
      <c r="O10" s="10">
        <f t="shared" si="0"/>
        <v>91.291666666666671</v>
      </c>
    </row>
    <row r="11" spans="1:15" ht="15.75">
      <c r="A11" s="8" t="s">
        <v>48</v>
      </c>
      <c r="B11" s="9">
        <v>100</v>
      </c>
      <c r="C11" s="9">
        <v>1</v>
      </c>
      <c r="D11" s="9">
        <v>95</v>
      </c>
      <c r="E11" s="9">
        <v>1</v>
      </c>
      <c r="F11" s="9">
        <v>93</v>
      </c>
      <c r="G11" s="9">
        <v>1</v>
      </c>
      <c r="H11" s="9">
        <v>90</v>
      </c>
      <c r="I11" s="9">
        <v>1</v>
      </c>
      <c r="J11" s="9">
        <v>100</v>
      </c>
      <c r="K11" s="9">
        <v>1</v>
      </c>
      <c r="L11" s="9">
        <v>90</v>
      </c>
      <c r="M11" s="9">
        <v>1</v>
      </c>
      <c r="N11" s="9"/>
      <c r="O11" s="10">
        <f t="shared" si="0"/>
        <v>89.933333333333337</v>
      </c>
    </row>
    <row r="12" spans="1:15" ht="15.75">
      <c r="A12" s="8" t="s">
        <v>37</v>
      </c>
      <c r="B12" s="9">
        <v>100</v>
      </c>
      <c r="C12" s="9">
        <v>1</v>
      </c>
      <c r="D12" s="9">
        <v>75</v>
      </c>
      <c r="E12" s="9">
        <v>1</v>
      </c>
      <c r="F12" s="9">
        <v>94</v>
      </c>
      <c r="G12" s="9">
        <v>1</v>
      </c>
      <c r="H12" s="9">
        <v>95</v>
      </c>
      <c r="I12" s="9">
        <v>1</v>
      </c>
      <c r="J12" s="9">
        <v>100</v>
      </c>
      <c r="K12" s="9">
        <v>1</v>
      </c>
      <c r="L12" s="9">
        <v>100</v>
      </c>
      <c r="M12" s="9">
        <v>1</v>
      </c>
      <c r="N12" s="9"/>
      <c r="O12" s="10">
        <f t="shared" si="0"/>
        <v>89.3</v>
      </c>
    </row>
    <row r="13" spans="1:15" ht="15.75">
      <c r="A13" s="8" t="s">
        <v>53</v>
      </c>
      <c r="B13" s="9">
        <v>100</v>
      </c>
      <c r="C13" s="9">
        <v>1</v>
      </c>
      <c r="D13" s="9">
        <v>85</v>
      </c>
      <c r="E13" s="9">
        <v>1</v>
      </c>
      <c r="F13" s="9">
        <v>94</v>
      </c>
      <c r="G13" s="9">
        <v>1</v>
      </c>
      <c r="H13" s="9">
        <v>87</v>
      </c>
      <c r="I13" s="9">
        <v>1</v>
      </c>
      <c r="J13" s="9">
        <v>100</v>
      </c>
      <c r="K13" s="9">
        <v>1</v>
      </c>
      <c r="L13" s="9">
        <v>90</v>
      </c>
      <c r="M13" s="9">
        <v>1</v>
      </c>
      <c r="N13" s="9"/>
      <c r="O13" s="10">
        <f t="shared" si="0"/>
        <v>88.033333333333331</v>
      </c>
    </row>
    <row r="14" spans="1:15" ht="15.75">
      <c r="A14" s="8" t="s">
        <v>52</v>
      </c>
      <c r="B14" s="9">
        <v>90</v>
      </c>
      <c r="C14" s="9">
        <v>1</v>
      </c>
      <c r="D14" s="9">
        <v>93</v>
      </c>
      <c r="E14" s="9">
        <v>1</v>
      </c>
      <c r="F14" s="9">
        <v>91</v>
      </c>
      <c r="G14" s="9">
        <v>1</v>
      </c>
      <c r="H14" s="9">
        <v>89</v>
      </c>
      <c r="I14" s="9">
        <v>1</v>
      </c>
      <c r="J14" s="9">
        <v>90</v>
      </c>
      <c r="K14" s="9">
        <v>1</v>
      </c>
      <c r="L14" s="9">
        <v>90</v>
      </c>
      <c r="M14" s="9">
        <v>1</v>
      </c>
      <c r="N14" s="9"/>
      <c r="O14" s="10">
        <f t="shared" si="0"/>
        <v>85.974999999999994</v>
      </c>
    </row>
    <row r="15" spans="1:15" ht="15.75">
      <c r="A15" s="8" t="s">
        <v>59</v>
      </c>
      <c r="B15" s="9">
        <v>95</v>
      </c>
      <c r="C15" s="9">
        <v>1</v>
      </c>
      <c r="D15" s="9">
        <v>82</v>
      </c>
      <c r="E15" s="9">
        <v>1</v>
      </c>
      <c r="F15" s="9">
        <v>87</v>
      </c>
      <c r="G15" s="9">
        <v>1</v>
      </c>
      <c r="H15" s="9">
        <v>90</v>
      </c>
      <c r="I15" s="9">
        <v>1</v>
      </c>
      <c r="J15" s="9">
        <v>95</v>
      </c>
      <c r="K15" s="9">
        <v>1</v>
      </c>
      <c r="L15" s="9">
        <v>90</v>
      </c>
      <c r="M15" s="9">
        <v>1</v>
      </c>
      <c r="N15" s="9"/>
      <c r="O15" s="10">
        <f>95*(B15*C15+D15*E15+F15*G15+H15*I15+J15*K15+L15*M15)/((C15+E15+G15+I15+K15+M15)*100)+N15</f>
        <v>85.341666666666669</v>
      </c>
    </row>
    <row r="16" spans="1:15" ht="15.75">
      <c r="A16" s="8" t="s">
        <v>54</v>
      </c>
      <c r="B16" s="9">
        <v>90</v>
      </c>
      <c r="C16" s="9">
        <v>1</v>
      </c>
      <c r="D16" s="9">
        <v>82</v>
      </c>
      <c r="E16" s="9">
        <v>1</v>
      </c>
      <c r="F16" s="9">
        <v>84</v>
      </c>
      <c r="G16" s="9">
        <v>1</v>
      </c>
      <c r="H16" s="9">
        <v>92</v>
      </c>
      <c r="I16" s="9">
        <v>1</v>
      </c>
      <c r="J16" s="9">
        <v>90</v>
      </c>
      <c r="K16" s="9">
        <v>1</v>
      </c>
      <c r="L16" s="9">
        <v>90</v>
      </c>
      <c r="M16" s="9">
        <v>1</v>
      </c>
      <c r="N16" s="9">
        <v>1</v>
      </c>
      <c r="O16" s="10">
        <f t="shared" si="0"/>
        <v>84.6</v>
      </c>
    </row>
    <row r="17" spans="1:15" ht="15.75">
      <c r="A17" s="8" t="s">
        <v>39</v>
      </c>
      <c r="B17" s="9">
        <v>95</v>
      </c>
      <c r="C17" s="9">
        <v>1</v>
      </c>
      <c r="D17" s="9">
        <v>91</v>
      </c>
      <c r="E17" s="9">
        <v>1</v>
      </c>
      <c r="F17" s="9">
        <v>72</v>
      </c>
      <c r="G17" s="9">
        <v>1</v>
      </c>
      <c r="H17" s="9">
        <v>81</v>
      </c>
      <c r="I17" s="9">
        <v>1</v>
      </c>
      <c r="J17" s="9">
        <v>95</v>
      </c>
      <c r="K17" s="9">
        <v>1</v>
      </c>
      <c r="L17" s="9">
        <v>90</v>
      </c>
      <c r="M17" s="9">
        <v>1</v>
      </c>
      <c r="N17" s="9"/>
      <c r="O17" s="10">
        <f t="shared" si="0"/>
        <v>82.966666666666669</v>
      </c>
    </row>
    <row r="18" spans="1:15" ht="15.75">
      <c r="A18" s="8" t="s">
        <v>50</v>
      </c>
      <c r="B18" s="9">
        <v>84</v>
      </c>
      <c r="C18" s="9">
        <v>1</v>
      </c>
      <c r="D18" s="9">
        <v>75</v>
      </c>
      <c r="E18" s="9">
        <v>1</v>
      </c>
      <c r="F18" s="9">
        <v>72</v>
      </c>
      <c r="G18" s="9">
        <v>1</v>
      </c>
      <c r="H18" s="9">
        <v>68</v>
      </c>
      <c r="I18" s="9">
        <v>1</v>
      </c>
      <c r="J18" s="9">
        <v>80</v>
      </c>
      <c r="K18" s="9">
        <v>1</v>
      </c>
      <c r="L18" s="9">
        <v>90</v>
      </c>
      <c r="M18" s="9">
        <v>1</v>
      </c>
      <c r="N18" s="9">
        <v>5</v>
      </c>
      <c r="O18" s="10">
        <f t="shared" si="0"/>
        <v>79.25833333333334</v>
      </c>
    </row>
    <row r="19" spans="1:15" ht="15.75">
      <c r="A19" s="3" t="s">
        <v>44</v>
      </c>
      <c r="B19" s="4">
        <v>61</v>
      </c>
      <c r="C19" s="4">
        <v>1</v>
      </c>
      <c r="D19" s="4">
        <v>85</v>
      </c>
      <c r="E19" s="4">
        <v>1</v>
      </c>
      <c r="F19" s="4">
        <v>81</v>
      </c>
      <c r="G19" s="4">
        <v>1</v>
      </c>
      <c r="H19" s="4">
        <v>71</v>
      </c>
      <c r="I19" s="4">
        <v>1</v>
      </c>
      <c r="J19" s="4">
        <v>68</v>
      </c>
      <c r="K19" s="4">
        <v>1</v>
      </c>
      <c r="L19" s="4">
        <v>70</v>
      </c>
      <c r="M19" s="4">
        <v>1</v>
      </c>
      <c r="N19" s="4"/>
      <c r="O19" s="5">
        <f t="shared" ref="O19:O20" si="1">95*(B19*C19+D19*E19+F19*G19+H19*I19+J19*K19+L19*M19)/((C19+E19+G19+I19+K19+M19)*100)+N19</f>
        <v>69.033333333333331</v>
      </c>
    </row>
    <row r="20" spans="1:15" ht="15.75">
      <c r="A20" s="3" t="s">
        <v>63</v>
      </c>
      <c r="B20" s="4">
        <v>63</v>
      </c>
      <c r="C20" s="4">
        <v>1</v>
      </c>
      <c r="D20" s="4">
        <v>68</v>
      </c>
      <c r="E20" s="4">
        <v>1</v>
      </c>
      <c r="F20" s="4">
        <v>73</v>
      </c>
      <c r="G20" s="4">
        <v>1</v>
      </c>
      <c r="H20" s="4">
        <v>74</v>
      </c>
      <c r="I20" s="4">
        <v>1</v>
      </c>
      <c r="J20" s="4">
        <v>68</v>
      </c>
      <c r="K20" s="4">
        <v>1</v>
      </c>
      <c r="L20" s="4">
        <v>66</v>
      </c>
      <c r="M20" s="4">
        <v>1</v>
      </c>
      <c r="N20" s="4"/>
      <c r="O20" s="5">
        <f t="shared" si="1"/>
        <v>65.233333333333334</v>
      </c>
    </row>
    <row r="21" spans="1:15" ht="15.75">
      <c r="A21" s="3" t="s">
        <v>43</v>
      </c>
      <c r="B21" s="4"/>
      <c r="C21" s="4">
        <v>1</v>
      </c>
      <c r="D21" s="4"/>
      <c r="E21" s="4">
        <v>1</v>
      </c>
      <c r="F21" s="4"/>
      <c r="G21" s="4">
        <v>1</v>
      </c>
      <c r="H21" s="4"/>
      <c r="I21" s="4">
        <v>1</v>
      </c>
      <c r="J21" s="4"/>
      <c r="K21" s="4">
        <v>1</v>
      </c>
      <c r="L21" s="4"/>
      <c r="M21" s="4">
        <v>1</v>
      </c>
      <c r="N21" s="4"/>
      <c r="O21" s="5"/>
    </row>
    <row r="22" spans="1:15" ht="15.75">
      <c r="A22" s="3" t="s">
        <v>56</v>
      </c>
      <c r="B22" s="4"/>
      <c r="C22" s="4">
        <v>1</v>
      </c>
      <c r="D22" s="4"/>
      <c r="E22" s="4">
        <v>1</v>
      </c>
      <c r="F22" s="4"/>
      <c r="G22" s="4">
        <v>1</v>
      </c>
      <c r="H22" s="4"/>
      <c r="I22" s="4">
        <v>1</v>
      </c>
      <c r="J22" s="4"/>
      <c r="K22" s="4">
        <v>1</v>
      </c>
      <c r="L22" s="4"/>
      <c r="M22" s="4">
        <v>1</v>
      </c>
      <c r="N22" s="4"/>
      <c r="O22" s="5"/>
    </row>
    <row r="23" spans="1:15" ht="15.75">
      <c r="A23" s="3" t="s">
        <v>36</v>
      </c>
      <c r="B23" s="4"/>
      <c r="C23" s="4">
        <v>1</v>
      </c>
      <c r="D23" s="4"/>
      <c r="E23" s="4">
        <v>1</v>
      </c>
      <c r="F23" s="4"/>
      <c r="G23" s="4">
        <v>1</v>
      </c>
      <c r="H23" s="4"/>
      <c r="I23" s="4">
        <v>1</v>
      </c>
      <c r="J23" s="4"/>
      <c r="K23" s="4">
        <v>1</v>
      </c>
      <c r="L23" s="4"/>
      <c r="M23" s="4">
        <v>1</v>
      </c>
      <c r="N23" s="4"/>
      <c r="O23" s="5"/>
    </row>
    <row r="24" spans="1:15" ht="15.75">
      <c r="A24" s="3" t="s">
        <v>38</v>
      </c>
      <c r="B24" s="4"/>
      <c r="C24" s="4">
        <v>1</v>
      </c>
      <c r="D24" s="4"/>
      <c r="E24" s="4">
        <v>1</v>
      </c>
      <c r="F24" s="4"/>
      <c r="G24" s="4">
        <v>1</v>
      </c>
      <c r="H24" s="4"/>
      <c r="I24" s="4">
        <v>1</v>
      </c>
      <c r="J24" s="4"/>
      <c r="K24" s="4">
        <v>1</v>
      </c>
      <c r="L24" s="4"/>
      <c r="M24" s="4">
        <v>1</v>
      </c>
      <c r="N24" s="4"/>
      <c r="O24" s="5"/>
    </row>
    <row r="25" spans="1:15" ht="15.75">
      <c r="A25" s="3" t="s">
        <v>40</v>
      </c>
      <c r="B25" s="4"/>
      <c r="C25" s="4">
        <v>1</v>
      </c>
      <c r="D25" s="4"/>
      <c r="E25" s="4">
        <v>1</v>
      </c>
      <c r="F25" s="4"/>
      <c r="G25" s="4">
        <v>1</v>
      </c>
      <c r="H25" s="4"/>
      <c r="I25" s="4">
        <v>1</v>
      </c>
      <c r="J25" s="4"/>
      <c r="K25" s="4">
        <v>1</v>
      </c>
      <c r="L25" s="4"/>
      <c r="M25" s="4">
        <v>1</v>
      </c>
      <c r="N25" s="4"/>
      <c r="O25" s="5"/>
    </row>
    <row r="26" spans="1:15" ht="15.75">
      <c r="A26" s="3" t="s">
        <v>41</v>
      </c>
      <c r="B26" s="4"/>
      <c r="C26" s="4">
        <v>1</v>
      </c>
      <c r="D26" s="4"/>
      <c r="E26" s="4">
        <v>1</v>
      </c>
      <c r="F26" s="4"/>
      <c r="G26" s="4">
        <v>1</v>
      </c>
      <c r="H26" s="4"/>
      <c r="I26" s="4">
        <v>1</v>
      </c>
      <c r="J26" s="4"/>
      <c r="K26" s="4">
        <v>1</v>
      </c>
      <c r="L26" s="4"/>
      <c r="M26" s="4">
        <v>1</v>
      </c>
      <c r="N26" s="4"/>
      <c r="O26" s="5"/>
    </row>
    <row r="27" spans="1:15" ht="15.75">
      <c r="A27" s="3" t="s">
        <v>45</v>
      </c>
      <c r="B27" s="4"/>
      <c r="C27" s="4">
        <v>1</v>
      </c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>
        <v>1</v>
      </c>
      <c r="L27" s="4"/>
      <c r="M27" s="4">
        <v>1</v>
      </c>
      <c r="N27" s="4"/>
      <c r="O27" s="5"/>
    </row>
    <row r="28" spans="1:15" ht="15.75">
      <c r="A28" s="3" t="s">
        <v>46</v>
      </c>
      <c r="B28" s="4"/>
      <c r="C28" s="4">
        <v>1</v>
      </c>
      <c r="D28" s="4"/>
      <c r="E28" s="4">
        <v>1</v>
      </c>
      <c r="F28" s="4"/>
      <c r="G28" s="4">
        <v>1</v>
      </c>
      <c r="H28" s="4"/>
      <c r="I28" s="4">
        <v>1</v>
      </c>
      <c r="J28" s="4"/>
      <c r="K28" s="4">
        <v>1</v>
      </c>
      <c r="L28" s="4"/>
      <c r="M28" s="4">
        <v>1</v>
      </c>
      <c r="N28" s="4"/>
      <c r="O28" s="5"/>
    </row>
    <row r="29" spans="1:15" ht="15.75">
      <c r="A29" s="3" t="s">
        <v>47</v>
      </c>
      <c r="B29" s="4"/>
      <c r="C29" s="4">
        <v>1</v>
      </c>
      <c r="D29" s="4"/>
      <c r="E29" s="4">
        <v>1</v>
      </c>
      <c r="F29" s="4"/>
      <c r="G29" s="4">
        <v>1</v>
      </c>
      <c r="H29" s="4"/>
      <c r="I29" s="4">
        <v>1</v>
      </c>
      <c r="J29" s="4"/>
      <c r="K29" s="4">
        <v>1</v>
      </c>
      <c r="L29" s="4"/>
      <c r="M29" s="4">
        <v>1</v>
      </c>
      <c r="N29" s="4"/>
      <c r="O29" s="5"/>
    </row>
    <row r="30" spans="1:15" ht="15.75">
      <c r="A30" s="3" t="s">
        <v>55</v>
      </c>
      <c r="B30" s="4"/>
      <c r="C30" s="4">
        <v>1</v>
      </c>
      <c r="D30" s="4"/>
      <c r="E30" s="4">
        <v>1</v>
      </c>
      <c r="F30" s="4"/>
      <c r="G30" s="4">
        <v>1</v>
      </c>
      <c r="H30" s="4"/>
      <c r="I30" s="4">
        <v>1</v>
      </c>
      <c r="J30" s="4"/>
      <c r="K30" s="4">
        <v>1</v>
      </c>
      <c r="L30" s="4"/>
      <c r="M30" s="4">
        <v>1</v>
      </c>
      <c r="N30" s="4"/>
      <c r="O30" s="5"/>
    </row>
    <row r="31" spans="1:15" ht="15.75">
      <c r="A31" s="3" t="s">
        <v>57</v>
      </c>
      <c r="B31" s="4"/>
      <c r="C31" s="4">
        <v>1</v>
      </c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>
        <v>1</v>
      </c>
      <c r="L31" s="4"/>
      <c r="M31" s="4">
        <v>1</v>
      </c>
      <c r="N31" s="4"/>
      <c r="O31" s="5"/>
    </row>
    <row r="32" spans="1:15" ht="15.75">
      <c r="A32" s="3" t="s">
        <v>58</v>
      </c>
      <c r="B32" s="4"/>
      <c r="C32" s="4">
        <v>1</v>
      </c>
      <c r="D32" s="4"/>
      <c r="E32" s="4">
        <v>1</v>
      </c>
      <c r="F32" s="4"/>
      <c r="G32" s="4">
        <v>1</v>
      </c>
      <c r="H32" s="4"/>
      <c r="I32" s="4">
        <v>1</v>
      </c>
      <c r="J32" s="4"/>
      <c r="K32" s="4">
        <v>1</v>
      </c>
      <c r="L32" s="4"/>
      <c r="M32" s="4">
        <v>1</v>
      </c>
      <c r="N32" s="4"/>
      <c r="O32" s="5"/>
    </row>
    <row r="33" spans="1:15" ht="15.75">
      <c r="A33" s="3" t="s">
        <v>61</v>
      </c>
      <c r="B33" s="4"/>
      <c r="C33" s="4">
        <v>1</v>
      </c>
      <c r="D33" s="4"/>
      <c r="E33" s="4">
        <v>1</v>
      </c>
      <c r="F33" s="4"/>
      <c r="G33" s="4">
        <v>1</v>
      </c>
      <c r="H33" s="4"/>
      <c r="I33" s="4">
        <v>1</v>
      </c>
      <c r="J33" s="4"/>
      <c r="K33" s="4">
        <v>1</v>
      </c>
      <c r="L33" s="4"/>
      <c r="M33" s="4">
        <v>1</v>
      </c>
      <c r="N33" s="4"/>
      <c r="O33" s="5"/>
    </row>
    <row r="34" spans="1:15" ht="15.75">
      <c r="A34" s="3" t="s">
        <v>62</v>
      </c>
      <c r="B34" s="4"/>
      <c r="C34" s="4">
        <v>1</v>
      </c>
      <c r="D34" s="4"/>
      <c r="E34" s="4">
        <v>1</v>
      </c>
      <c r="F34" s="4"/>
      <c r="G34" s="4">
        <v>1</v>
      </c>
      <c r="H34" s="4"/>
      <c r="I34" s="4">
        <v>1</v>
      </c>
      <c r="J34" s="4"/>
      <c r="K34" s="4">
        <v>1</v>
      </c>
      <c r="L34" s="4"/>
      <c r="M34" s="4">
        <v>1</v>
      </c>
      <c r="N34" s="4"/>
      <c r="O34" s="5"/>
    </row>
    <row r="35" spans="1:15" ht="15.75">
      <c r="A35" s="3" t="s">
        <v>64</v>
      </c>
      <c r="B35" s="4"/>
      <c r="C35" s="4">
        <v>1</v>
      </c>
      <c r="D35" s="4"/>
      <c r="E35" s="4">
        <v>1</v>
      </c>
      <c r="F35" s="4"/>
      <c r="G35" s="4">
        <v>1</v>
      </c>
      <c r="H35" s="4"/>
      <c r="I35" s="4">
        <v>1</v>
      </c>
      <c r="J35" s="4"/>
      <c r="K35" s="4">
        <v>1</v>
      </c>
      <c r="L35" s="4"/>
      <c r="M35" s="4">
        <v>1</v>
      </c>
      <c r="N35" s="4"/>
      <c r="O35" s="5"/>
    </row>
    <row r="36" spans="1:15" ht="15.75">
      <c r="A36" s="3" t="s">
        <v>65</v>
      </c>
      <c r="B36" s="4"/>
      <c r="C36" s="4">
        <v>1</v>
      </c>
      <c r="D36" s="4"/>
      <c r="E36" s="4">
        <v>1</v>
      </c>
      <c r="F36" s="4"/>
      <c r="G36" s="4">
        <v>1</v>
      </c>
      <c r="H36" s="4"/>
      <c r="I36" s="4">
        <v>1</v>
      </c>
      <c r="J36" s="4"/>
      <c r="K36" s="4">
        <v>1</v>
      </c>
      <c r="L36" s="4"/>
      <c r="M36" s="4">
        <v>1</v>
      </c>
      <c r="N36" s="4"/>
      <c r="O36" s="5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>
      <c r="A39" s="6" t="s">
        <v>19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5">
        <f>AVERAGE(O7:O20)</f>
        <v>85.251190476190473</v>
      </c>
    </row>
    <row r="40" spans="1:15" ht="15.7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.75">
      <c r="A41" s="3" t="s">
        <v>20</v>
      </c>
      <c r="B41" s="4">
        <v>30</v>
      </c>
      <c r="C41" s="4">
        <f>B41*0.4</f>
        <v>12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</sheetData>
  <sortState xmlns:xlrd2="http://schemas.microsoft.com/office/spreadsheetml/2017/richdata2" ref="A7:O18">
    <sortCondition descending="1" ref="O7:O18"/>
  </sortState>
  <mergeCells count="10">
    <mergeCell ref="A5:A6"/>
    <mergeCell ref="O5:O6"/>
    <mergeCell ref="N5:N6"/>
    <mergeCell ref="A2:O2"/>
    <mergeCell ref="J5:K5"/>
    <mergeCell ref="B5:C5"/>
    <mergeCell ref="F5:G5"/>
    <mergeCell ref="D5:E5"/>
    <mergeCell ref="H5:I5"/>
    <mergeCell ref="L5:M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15"/>
  <sheetViews>
    <sheetView topLeftCell="A4" workbookViewId="0">
      <selection activeCell="O7" sqref="O7"/>
    </sheetView>
  </sheetViews>
  <sheetFormatPr defaultRowHeight="15"/>
  <cols>
    <col min="1" max="1" width="47" customWidth="1"/>
    <col min="15" max="15" width="15" customWidth="1"/>
  </cols>
  <sheetData>
    <row r="2" spans="1:15">
      <c r="A2" s="13" t="s">
        <v>103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5" spans="1:15" ht="129.94999999999999" customHeight="1">
      <c r="A5" s="11" t="s">
        <v>2</v>
      </c>
      <c r="B5" s="11" t="s">
        <v>30</v>
      </c>
      <c r="C5" s="15"/>
      <c r="D5" s="11" t="s">
        <v>31</v>
      </c>
      <c r="E5" s="15"/>
      <c r="F5" s="11" t="s">
        <v>32</v>
      </c>
      <c r="G5" s="15"/>
      <c r="H5" s="11" t="s">
        <v>33</v>
      </c>
      <c r="I5" s="15"/>
      <c r="J5" s="11" t="s">
        <v>34</v>
      </c>
      <c r="K5" s="15"/>
      <c r="L5" s="11" t="s">
        <v>35</v>
      </c>
      <c r="M5" s="15"/>
      <c r="N5" s="11" t="s">
        <v>8</v>
      </c>
      <c r="O5" s="11" t="s">
        <v>9</v>
      </c>
    </row>
    <row r="6" spans="1:15" ht="15.95" customHeight="1">
      <c r="A6" s="12"/>
      <c r="B6" s="1" t="s">
        <v>10</v>
      </c>
      <c r="C6" s="1" t="s">
        <v>11</v>
      </c>
      <c r="D6" s="1" t="s">
        <v>10</v>
      </c>
      <c r="E6" s="1" t="s">
        <v>11</v>
      </c>
      <c r="F6" s="1" t="s">
        <v>10</v>
      </c>
      <c r="G6" s="1" t="s">
        <v>11</v>
      </c>
      <c r="H6" s="1" t="s">
        <v>10</v>
      </c>
      <c r="I6" s="1" t="s">
        <v>11</v>
      </c>
      <c r="J6" s="1" t="s">
        <v>10</v>
      </c>
      <c r="K6" s="1" t="s">
        <v>11</v>
      </c>
      <c r="L6" s="1" t="s">
        <v>10</v>
      </c>
      <c r="M6" s="1" t="s">
        <v>11</v>
      </c>
      <c r="N6" s="12"/>
      <c r="O6" s="12"/>
    </row>
    <row r="7" spans="1:15" ht="15.75">
      <c r="A7" s="8" t="s">
        <v>105</v>
      </c>
      <c r="B7" s="9">
        <v>100</v>
      </c>
      <c r="C7" s="9">
        <v>1</v>
      </c>
      <c r="D7" s="9">
        <v>97</v>
      </c>
      <c r="E7" s="9">
        <v>1</v>
      </c>
      <c r="F7" s="9">
        <v>94</v>
      </c>
      <c r="G7" s="9">
        <v>1</v>
      </c>
      <c r="H7" s="9">
        <v>96</v>
      </c>
      <c r="I7" s="9">
        <v>1</v>
      </c>
      <c r="J7" s="9">
        <v>100</v>
      </c>
      <c r="K7" s="9">
        <v>1</v>
      </c>
      <c r="L7" s="9">
        <v>95</v>
      </c>
      <c r="M7" s="9">
        <v>1</v>
      </c>
      <c r="N7" s="9"/>
      <c r="O7" s="10">
        <f>95*(B7*C7+D7*E7+F7*G7+H7*I7+J7*K7+L7*M7)/((C7+E7+G7+I7+K7+M7)*100)+N7</f>
        <v>92.15</v>
      </c>
    </row>
    <row r="8" spans="1:15" ht="15.75">
      <c r="A8" s="3" t="s">
        <v>107</v>
      </c>
      <c r="B8" s="4">
        <v>95</v>
      </c>
      <c r="C8" s="4">
        <v>1</v>
      </c>
      <c r="D8" s="4">
        <v>90</v>
      </c>
      <c r="E8" s="4">
        <v>1</v>
      </c>
      <c r="F8" s="4">
        <v>81</v>
      </c>
      <c r="G8" s="4">
        <v>1</v>
      </c>
      <c r="H8" s="4">
        <v>87</v>
      </c>
      <c r="I8" s="4">
        <v>1</v>
      </c>
      <c r="J8" s="4">
        <v>95</v>
      </c>
      <c r="K8" s="4">
        <v>1</v>
      </c>
      <c r="L8" s="4">
        <v>95</v>
      </c>
      <c r="M8" s="4">
        <v>1</v>
      </c>
      <c r="N8" s="4"/>
      <c r="O8" s="5">
        <f>95*(B8*C8+D8*E8+F8*G8+H8*I8+J8*K8+L8*M8)/((C8+E8+G8+I8+K8+M8)*100)+N8</f>
        <v>85.974999999999994</v>
      </c>
    </row>
    <row r="9" spans="1:15" ht="15.75">
      <c r="A9" s="3" t="s">
        <v>106</v>
      </c>
      <c r="B9" s="4">
        <v>80</v>
      </c>
      <c r="C9" s="4">
        <v>1</v>
      </c>
      <c r="D9" s="4">
        <v>85</v>
      </c>
      <c r="E9" s="4">
        <v>1</v>
      </c>
      <c r="F9" s="4">
        <v>95</v>
      </c>
      <c r="G9" s="4">
        <v>1</v>
      </c>
      <c r="H9" s="4">
        <v>93</v>
      </c>
      <c r="I9" s="4">
        <v>1</v>
      </c>
      <c r="J9" s="4">
        <v>75</v>
      </c>
      <c r="K9" s="4">
        <v>1</v>
      </c>
      <c r="L9" s="4">
        <v>90</v>
      </c>
      <c r="M9" s="4">
        <v>1</v>
      </c>
      <c r="N9" s="4">
        <v>3</v>
      </c>
      <c r="O9" s="5">
        <f>95*(B9*C9+D9*E9+F9*G9+H9*I9+J9*K9+L9*M9)/((C9+E9+G9+I9+K9+M9)*100)+N9</f>
        <v>85.016666666666666</v>
      </c>
    </row>
    <row r="10" spans="1:15" ht="15.75">
      <c r="A10" s="3" t="s">
        <v>104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4">
        <v>1</v>
      </c>
      <c r="L10" s="4"/>
      <c r="M10" s="4">
        <v>1</v>
      </c>
      <c r="N10" s="4"/>
      <c r="O10" s="5"/>
    </row>
    <row r="11" spans="1:15" ht="15.7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>
      <c r="A13" s="6" t="s">
        <v>19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>
        <f>AVERAGE(O7:O10)</f>
        <v>87.713888888888889</v>
      </c>
    </row>
    <row r="14" spans="1:15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.75">
      <c r="A15" s="3" t="s">
        <v>20</v>
      </c>
      <c r="B15" s="4" t="s">
        <v>108</v>
      </c>
      <c r="C15" s="4">
        <f>B15*0.4</f>
        <v>1.6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</sheetData>
  <sortState xmlns:xlrd2="http://schemas.microsoft.com/office/spreadsheetml/2017/richdata2" ref="A7:O10">
    <sortCondition descending="1" ref="O7:O10"/>
  </sortState>
  <mergeCells count="10">
    <mergeCell ref="A5:A6"/>
    <mergeCell ref="O5:O6"/>
    <mergeCell ref="N5:N6"/>
    <mergeCell ref="A2:O2"/>
    <mergeCell ref="J5:K5"/>
    <mergeCell ref="B5:C5"/>
    <mergeCell ref="F5:G5"/>
    <mergeCell ref="D5:E5"/>
    <mergeCell ref="H5:I5"/>
    <mergeCell ref="L5:M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7"/>
  <sheetViews>
    <sheetView topLeftCell="A4" workbookViewId="0">
      <selection activeCell="I12" sqref="I12"/>
    </sheetView>
  </sheetViews>
  <sheetFormatPr defaultRowHeight="15"/>
  <cols>
    <col min="1" max="1" width="47" customWidth="1"/>
    <col min="9" max="9" width="15" customWidth="1"/>
  </cols>
  <sheetData>
    <row r="2" spans="1:10">
      <c r="A2" s="13" t="s">
        <v>70</v>
      </c>
      <c r="B2" s="14"/>
      <c r="C2" s="14"/>
      <c r="D2" s="14"/>
      <c r="E2" s="14"/>
      <c r="F2" s="14"/>
      <c r="G2" s="14"/>
      <c r="H2" s="14"/>
      <c r="I2" s="14"/>
    </row>
    <row r="5" spans="1:10" ht="129.94999999999999" customHeight="1">
      <c r="A5" s="11" t="s">
        <v>2</v>
      </c>
      <c r="B5" s="11" t="s">
        <v>71</v>
      </c>
      <c r="C5" s="15"/>
      <c r="D5" s="11" t="s">
        <v>72</v>
      </c>
      <c r="E5" s="15"/>
      <c r="F5" s="11" t="s">
        <v>73</v>
      </c>
      <c r="G5" s="15"/>
      <c r="H5" s="11" t="s">
        <v>8</v>
      </c>
      <c r="I5" s="11" t="s">
        <v>9</v>
      </c>
    </row>
    <row r="6" spans="1:10" ht="15.95" customHeight="1">
      <c r="A6" s="12"/>
      <c r="B6" s="1" t="s">
        <v>10</v>
      </c>
      <c r="C6" s="1" t="s">
        <v>11</v>
      </c>
      <c r="D6" s="1" t="s">
        <v>10</v>
      </c>
      <c r="E6" s="1" t="s">
        <v>11</v>
      </c>
      <c r="F6" s="1" t="s">
        <v>10</v>
      </c>
      <c r="G6" s="1" t="s">
        <v>11</v>
      </c>
      <c r="H6" s="12"/>
      <c r="I6" s="12"/>
    </row>
    <row r="7" spans="1:10" ht="15.75">
      <c r="A7" s="8" t="s">
        <v>79</v>
      </c>
      <c r="B7" s="9">
        <v>100</v>
      </c>
      <c r="C7" s="9">
        <v>1</v>
      </c>
      <c r="D7" s="9">
        <v>96</v>
      </c>
      <c r="E7" s="9">
        <v>1</v>
      </c>
      <c r="F7" s="9">
        <v>100</v>
      </c>
      <c r="G7" s="9">
        <v>1</v>
      </c>
      <c r="H7" s="9">
        <v>1</v>
      </c>
      <c r="I7" s="10">
        <f>95*(B7*C7+D7*E7+F7*G7)/((C7+E7+G7)*100)+H7</f>
        <v>94.733333333333334</v>
      </c>
    </row>
    <row r="8" spans="1:10" ht="15.75">
      <c r="A8" s="8" t="s">
        <v>74</v>
      </c>
      <c r="B8" s="9">
        <v>100</v>
      </c>
      <c r="C8" s="9">
        <v>1</v>
      </c>
      <c r="D8" s="9">
        <v>93</v>
      </c>
      <c r="E8" s="9">
        <v>1</v>
      </c>
      <c r="F8" s="9">
        <v>99</v>
      </c>
      <c r="G8" s="9">
        <v>1</v>
      </c>
      <c r="H8" s="9">
        <v>1</v>
      </c>
      <c r="I8" s="10">
        <f t="shared" ref="I7:I17" si="0">95*(B8*C8+D8*E8+F8*G8)/((C8+E8+G8)*100)+H8</f>
        <v>93.466666666666669</v>
      </c>
      <c r="J8" t="s">
        <v>110</v>
      </c>
    </row>
    <row r="9" spans="1:10" ht="15.75">
      <c r="A9" s="8" t="s">
        <v>84</v>
      </c>
      <c r="B9" s="9">
        <v>100</v>
      </c>
      <c r="C9" s="9">
        <v>1</v>
      </c>
      <c r="D9" s="9">
        <v>93</v>
      </c>
      <c r="E9" s="9">
        <v>1</v>
      </c>
      <c r="F9" s="9">
        <v>99</v>
      </c>
      <c r="G9" s="9">
        <v>1</v>
      </c>
      <c r="H9" s="9">
        <v>1</v>
      </c>
      <c r="I9" s="10">
        <f>95*(B9*C9+D9*E9+F9*G9)/((C9+E9+G9)*100)+H9</f>
        <v>93.466666666666669</v>
      </c>
    </row>
    <row r="10" spans="1:10" ht="15.75">
      <c r="A10" s="8" t="s">
        <v>83</v>
      </c>
      <c r="B10" s="9">
        <v>100</v>
      </c>
      <c r="C10" s="9">
        <v>1</v>
      </c>
      <c r="D10" s="9">
        <v>95</v>
      </c>
      <c r="E10" s="9">
        <v>1</v>
      </c>
      <c r="F10" s="9">
        <v>94</v>
      </c>
      <c r="G10" s="9">
        <v>1</v>
      </c>
      <c r="H10" s="9">
        <v>1</v>
      </c>
      <c r="I10" s="10">
        <f t="shared" si="0"/>
        <v>92.516666666666666</v>
      </c>
    </row>
    <row r="11" spans="1:10" ht="15.75">
      <c r="A11" s="8" t="s">
        <v>87</v>
      </c>
      <c r="B11" s="9">
        <v>100</v>
      </c>
      <c r="C11" s="9">
        <v>1</v>
      </c>
      <c r="D11" s="9">
        <v>94</v>
      </c>
      <c r="E11" s="9">
        <v>1</v>
      </c>
      <c r="F11" s="9">
        <v>98</v>
      </c>
      <c r="G11" s="9">
        <v>1</v>
      </c>
      <c r="H11" s="9"/>
      <c r="I11" s="10">
        <f t="shared" si="0"/>
        <v>92.466666666666669</v>
      </c>
    </row>
    <row r="12" spans="1:10" ht="15.75">
      <c r="A12" s="8" t="s">
        <v>78</v>
      </c>
      <c r="B12" s="9">
        <v>98</v>
      </c>
      <c r="C12" s="9">
        <v>1</v>
      </c>
      <c r="D12" s="9">
        <v>93</v>
      </c>
      <c r="E12" s="9">
        <v>1</v>
      </c>
      <c r="F12" s="9">
        <v>86</v>
      </c>
      <c r="G12" s="9">
        <v>1</v>
      </c>
      <c r="H12" s="9"/>
      <c r="I12" s="10">
        <f t="shared" si="0"/>
        <v>87.716666666666669</v>
      </c>
    </row>
    <row r="13" spans="1:10" ht="15.75">
      <c r="A13" s="3" t="s">
        <v>89</v>
      </c>
      <c r="B13" s="4">
        <v>99</v>
      </c>
      <c r="C13" s="4">
        <v>1</v>
      </c>
      <c r="D13" s="4">
        <v>90</v>
      </c>
      <c r="E13" s="4">
        <v>1</v>
      </c>
      <c r="F13" s="4">
        <v>82</v>
      </c>
      <c r="G13" s="4">
        <v>1</v>
      </c>
      <c r="H13" s="4"/>
      <c r="I13" s="5">
        <f t="shared" si="0"/>
        <v>85.816666666666663</v>
      </c>
    </row>
    <row r="14" spans="1:10" ht="15.75">
      <c r="A14" s="3" t="s">
        <v>85</v>
      </c>
      <c r="B14" s="4">
        <v>93</v>
      </c>
      <c r="C14" s="4">
        <v>1</v>
      </c>
      <c r="D14" s="4">
        <v>95</v>
      </c>
      <c r="E14" s="4">
        <v>1</v>
      </c>
      <c r="F14" s="4">
        <v>64</v>
      </c>
      <c r="G14" s="4">
        <v>1</v>
      </c>
      <c r="H14" s="4">
        <v>5</v>
      </c>
      <c r="I14" s="5">
        <f t="shared" si="0"/>
        <v>84.8</v>
      </c>
    </row>
    <row r="15" spans="1:10" ht="15.75">
      <c r="A15" s="3" t="s">
        <v>77</v>
      </c>
      <c r="B15" s="4">
        <v>96</v>
      </c>
      <c r="C15" s="4">
        <v>1</v>
      </c>
      <c r="D15" s="4">
        <v>87</v>
      </c>
      <c r="E15" s="4">
        <v>1</v>
      </c>
      <c r="F15" s="4">
        <v>80</v>
      </c>
      <c r="G15" s="4">
        <v>1</v>
      </c>
      <c r="H15" s="4">
        <v>1</v>
      </c>
      <c r="I15" s="5">
        <f t="shared" si="0"/>
        <v>84.283333333333331</v>
      </c>
    </row>
    <row r="16" spans="1:10" ht="15.75">
      <c r="A16" s="3" t="s">
        <v>80</v>
      </c>
      <c r="B16" s="4">
        <v>100</v>
      </c>
      <c r="C16" s="4">
        <v>1</v>
      </c>
      <c r="D16" s="4">
        <v>74</v>
      </c>
      <c r="E16" s="4">
        <v>1</v>
      </c>
      <c r="F16" s="4">
        <v>75</v>
      </c>
      <c r="G16" s="4">
        <v>1</v>
      </c>
      <c r="H16" s="4"/>
      <c r="I16" s="5">
        <f t="shared" si="0"/>
        <v>78.849999999999994</v>
      </c>
    </row>
    <row r="17" spans="1:9" ht="15.75">
      <c r="A17" s="3" t="s">
        <v>76</v>
      </c>
      <c r="B17" s="4">
        <v>87</v>
      </c>
      <c r="C17" s="4">
        <v>1</v>
      </c>
      <c r="D17" s="4">
        <v>69</v>
      </c>
      <c r="E17" s="4">
        <v>1</v>
      </c>
      <c r="F17" s="4">
        <v>62</v>
      </c>
      <c r="G17" s="4">
        <v>1</v>
      </c>
      <c r="H17" s="4"/>
      <c r="I17" s="5">
        <f t="shared" si="0"/>
        <v>69.033333333333331</v>
      </c>
    </row>
    <row r="18" spans="1:9" ht="15.75">
      <c r="A18" s="3" t="s">
        <v>75</v>
      </c>
      <c r="B18" s="4"/>
      <c r="C18" s="4">
        <v>1</v>
      </c>
      <c r="D18" s="4"/>
      <c r="E18" s="4">
        <v>1</v>
      </c>
      <c r="F18" s="4"/>
      <c r="G18" s="4">
        <v>1</v>
      </c>
      <c r="H18" s="4"/>
      <c r="I18" s="5"/>
    </row>
    <row r="19" spans="1:9" ht="15.75">
      <c r="A19" s="3" t="s">
        <v>81</v>
      </c>
      <c r="B19" s="4"/>
      <c r="C19" s="4">
        <v>1</v>
      </c>
      <c r="D19" s="4"/>
      <c r="E19" s="4">
        <v>1</v>
      </c>
      <c r="F19" s="4"/>
      <c r="G19" s="4">
        <v>1</v>
      </c>
      <c r="H19" s="4"/>
      <c r="I19" s="5"/>
    </row>
    <row r="20" spans="1:9" ht="15.75">
      <c r="A20" s="3" t="s">
        <v>82</v>
      </c>
      <c r="B20" s="4"/>
      <c r="C20" s="4">
        <v>1</v>
      </c>
      <c r="D20" s="4"/>
      <c r="E20" s="4">
        <v>1</v>
      </c>
      <c r="F20" s="4"/>
      <c r="G20" s="4">
        <v>1</v>
      </c>
      <c r="H20" s="4"/>
      <c r="I20" s="5"/>
    </row>
    <row r="21" spans="1:9" ht="15.75">
      <c r="A21" s="3" t="s">
        <v>86</v>
      </c>
      <c r="B21" s="4"/>
      <c r="C21" s="4">
        <v>1</v>
      </c>
      <c r="D21" s="4"/>
      <c r="E21" s="4">
        <v>1</v>
      </c>
      <c r="F21" s="4"/>
      <c r="G21" s="4">
        <v>1</v>
      </c>
      <c r="H21" s="4"/>
      <c r="I21" s="5"/>
    </row>
    <row r="22" spans="1:9" ht="15.75">
      <c r="A22" s="3" t="s">
        <v>88</v>
      </c>
      <c r="B22" s="4"/>
      <c r="C22" s="4">
        <v>1</v>
      </c>
      <c r="D22" s="4"/>
      <c r="E22" s="4">
        <v>1</v>
      </c>
      <c r="F22" s="4"/>
      <c r="G22" s="4">
        <v>1</v>
      </c>
      <c r="H22" s="4"/>
      <c r="I22" s="5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 ht="15.75">
      <c r="A25" s="6" t="s">
        <v>19</v>
      </c>
      <c r="B25" s="4"/>
      <c r="C25" s="4"/>
      <c r="D25" s="4"/>
      <c r="E25" s="4"/>
      <c r="F25" s="4"/>
      <c r="G25" s="4"/>
      <c r="H25" s="4"/>
      <c r="I25" s="5">
        <f>AVERAGE(I7:I14)</f>
        <v>90.622916666666669</v>
      </c>
    </row>
    <row r="26" spans="1:9" ht="15.75">
      <c r="A26" s="3"/>
      <c r="B26" s="4"/>
      <c r="C26" s="4"/>
      <c r="D26" s="4"/>
      <c r="E26" s="4"/>
      <c r="F26" s="4"/>
      <c r="G26" s="4"/>
      <c r="H26" s="4"/>
      <c r="I26" s="4"/>
    </row>
    <row r="27" spans="1:9" ht="15.75">
      <c r="A27" s="3" t="s">
        <v>20</v>
      </c>
      <c r="B27" s="4">
        <v>16</v>
      </c>
      <c r="C27" s="4">
        <f>B27*0.4</f>
        <v>6.4</v>
      </c>
      <c r="D27" s="4"/>
      <c r="E27" s="4"/>
      <c r="F27" s="4"/>
      <c r="G27" s="4"/>
      <c r="H27" s="4"/>
      <c r="I27" s="4"/>
    </row>
  </sheetData>
  <sortState xmlns:xlrd2="http://schemas.microsoft.com/office/spreadsheetml/2017/richdata2" ref="A7:I22">
    <sortCondition descending="1" ref="I7:I2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17"/>
  <sheetViews>
    <sheetView tabSelected="1" topLeftCell="A4" workbookViewId="0">
      <selection activeCell="M7" sqref="M7:M8"/>
    </sheetView>
  </sheetViews>
  <sheetFormatPr defaultRowHeight="15"/>
  <cols>
    <col min="1" max="1" width="47" customWidth="1"/>
    <col min="13" max="13" width="15" customWidth="1"/>
  </cols>
  <sheetData>
    <row r="2" spans="1:13">
      <c r="A2" s="13" t="s">
        <v>90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5" spans="1:13" ht="129.94999999999999" customHeight="1">
      <c r="A5" s="11" t="s">
        <v>2</v>
      </c>
      <c r="B5" s="11" t="s">
        <v>91</v>
      </c>
      <c r="C5" s="15"/>
      <c r="D5" s="11" t="s">
        <v>92</v>
      </c>
      <c r="E5" s="15"/>
      <c r="F5" s="11" t="s">
        <v>93</v>
      </c>
      <c r="G5" s="15"/>
      <c r="H5" s="11" t="s">
        <v>94</v>
      </c>
      <c r="I5" s="15"/>
      <c r="J5" s="11" t="s">
        <v>95</v>
      </c>
      <c r="K5" s="15"/>
      <c r="L5" s="11" t="s">
        <v>8</v>
      </c>
      <c r="M5" s="11" t="s">
        <v>9</v>
      </c>
    </row>
    <row r="6" spans="1:13" ht="15.95" customHeight="1">
      <c r="A6" s="12"/>
      <c r="B6" s="1" t="s">
        <v>10</v>
      </c>
      <c r="C6" s="1" t="s">
        <v>11</v>
      </c>
      <c r="D6" s="1" t="s">
        <v>10</v>
      </c>
      <c r="E6" s="1" t="s">
        <v>11</v>
      </c>
      <c r="F6" s="1" t="s">
        <v>10</v>
      </c>
      <c r="G6" s="1" t="s">
        <v>11</v>
      </c>
      <c r="H6" s="1" t="s">
        <v>10</v>
      </c>
      <c r="I6" s="1" t="s">
        <v>11</v>
      </c>
      <c r="J6" s="1" t="s">
        <v>10</v>
      </c>
      <c r="K6" s="1" t="s">
        <v>11</v>
      </c>
      <c r="L6" s="12"/>
      <c r="M6" s="12"/>
    </row>
    <row r="7" spans="1:13" ht="15.75">
      <c r="A7" s="8" t="s">
        <v>96</v>
      </c>
      <c r="B7" s="9">
        <v>95</v>
      </c>
      <c r="C7" s="9">
        <v>1</v>
      </c>
      <c r="D7" s="9">
        <v>100</v>
      </c>
      <c r="E7" s="9">
        <v>1</v>
      </c>
      <c r="F7" s="9">
        <v>100</v>
      </c>
      <c r="G7" s="9">
        <v>1</v>
      </c>
      <c r="H7" s="9">
        <v>100</v>
      </c>
      <c r="I7" s="9">
        <v>1</v>
      </c>
      <c r="J7" s="9">
        <v>100</v>
      </c>
      <c r="K7" s="9">
        <v>1</v>
      </c>
      <c r="L7" s="9"/>
      <c r="M7" s="10">
        <f>95*(B7*C7+D7*E7+F7*G7+H7*I7+J7*K7)/((C7+E7+G7+I7+K7)*100)+L7</f>
        <v>94.05</v>
      </c>
    </row>
    <row r="8" spans="1:13" ht="15.75">
      <c r="A8" s="8" t="s">
        <v>101</v>
      </c>
      <c r="B8" s="9">
        <v>92</v>
      </c>
      <c r="C8" s="9">
        <v>1</v>
      </c>
      <c r="D8" s="9">
        <v>95</v>
      </c>
      <c r="E8" s="9">
        <v>1</v>
      </c>
      <c r="F8" s="9">
        <v>95</v>
      </c>
      <c r="G8" s="9">
        <v>1</v>
      </c>
      <c r="H8" s="9">
        <v>100</v>
      </c>
      <c r="I8" s="9">
        <v>1</v>
      </c>
      <c r="J8" s="9">
        <v>95</v>
      </c>
      <c r="K8" s="9">
        <v>1</v>
      </c>
      <c r="L8" s="9">
        <v>1</v>
      </c>
      <c r="M8" s="10">
        <f>95*(B8*C8+D8*E8+F8*G8+H8*I8+J8*K8)/((C8+E8+G8+I8+K8)*100)+L8</f>
        <v>91.63</v>
      </c>
    </row>
    <row r="9" spans="1:13" ht="15.75">
      <c r="A9" s="3" t="s">
        <v>99</v>
      </c>
      <c r="B9" s="4">
        <v>90</v>
      </c>
      <c r="C9" s="4">
        <v>1</v>
      </c>
      <c r="D9" s="4">
        <v>90</v>
      </c>
      <c r="E9" s="4">
        <v>1</v>
      </c>
      <c r="F9" s="4">
        <v>90</v>
      </c>
      <c r="G9" s="4">
        <v>1</v>
      </c>
      <c r="H9" s="4">
        <v>100</v>
      </c>
      <c r="I9" s="4">
        <v>1</v>
      </c>
      <c r="J9" s="4">
        <v>70</v>
      </c>
      <c r="K9" s="4">
        <v>1</v>
      </c>
      <c r="L9" s="4"/>
      <c r="M9" s="5">
        <f>95*(B9*C9+D9*E9+F9*G9+H9*I9+J9*K9)/((C9+E9+G9+I9+K9)*100)+L9</f>
        <v>83.6</v>
      </c>
    </row>
    <row r="10" spans="1:13" ht="15.75">
      <c r="A10" s="3" t="s">
        <v>97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4">
        <v>1</v>
      </c>
      <c r="L10" s="4"/>
      <c r="M10" s="5"/>
    </row>
    <row r="11" spans="1:13" ht="15.75">
      <c r="A11" s="3" t="s">
        <v>98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4">
        <v>1</v>
      </c>
      <c r="L11" s="4"/>
      <c r="M11" s="5"/>
    </row>
    <row r="12" spans="1:13" ht="15.75">
      <c r="A12" s="3" t="s">
        <v>100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4">
        <v>1</v>
      </c>
      <c r="L12" s="4"/>
      <c r="M12" s="5"/>
    </row>
    <row r="13" spans="1:13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.75">
      <c r="A15" s="6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>
        <f>AVERAGE(M7:M12)</f>
        <v>89.759999999999991</v>
      </c>
    </row>
    <row r="16" spans="1:13" ht="15.7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>
      <c r="A17" s="3" t="s">
        <v>20</v>
      </c>
      <c r="B17" s="4" t="s">
        <v>102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sortState xmlns:xlrd2="http://schemas.microsoft.com/office/spreadsheetml/2017/richdata2" ref="A7:M12">
    <sortCondition descending="1" ref="M7:M12"/>
  </sortState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Середній бал</vt:lpstr>
      <vt:lpstr>ІПЗ-21-1</vt:lpstr>
      <vt:lpstr>ІПЗ-22ск</vt:lpstr>
      <vt:lpstr>ІПЗ-22-1</vt:lpstr>
      <vt:lpstr>ІПЗ-23ск</vt:lpstr>
      <vt:lpstr>ІПЗ-23-1</vt:lpstr>
      <vt:lpstr>ІПЗ-23м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2024-07-04T14:24:48Z</dcterms:created>
  <dcterms:modified xsi:type="dcterms:W3CDTF">2024-07-08T10:00:57Z</dcterms:modified>
</cp:coreProperties>
</file>