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зимові рейтинги 24-25\"/>
    </mc:Choice>
  </mc:AlternateContent>
  <xr:revisionPtr revIDLastSave="0" documentId="13_ncr:1_{38BAD2E4-2243-4396-ADF3-16DE75CC418F}" xr6:coauthVersionLast="47" xr6:coauthVersionMax="47" xr10:uidLastSave="{00000000-0000-0000-0000-000000000000}"/>
  <bookViews>
    <workbookView xWindow="-20610" yWindow="-120" windowWidth="20730" windowHeight="11160" tabRatio="871" activeTab="4" xr2:uid="{00000000-000D-0000-FFFF-FFFF00000000}"/>
  </bookViews>
  <sheets>
    <sheet name="Середній бал" sheetId="1" r:id="rId1"/>
    <sheet name="ІПЗ-21" sheetId="2" r:id="rId2"/>
    <sheet name="ІПЗ-22" sheetId="3" r:id="rId3"/>
    <sheet name="ІПЗ-22ск" sheetId="4" r:id="rId4"/>
    <sheet name="ІПЗ-23" sheetId="5" r:id="rId5"/>
    <sheet name="ІПЗ-23ск" sheetId="6" r:id="rId6"/>
    <sheet name="ІПЗ-24" sheetId="7" r:id="rId7"/>
    <sheet name="ІПЗ-24м" sheetId="8" r:id="rId8"/>
    <sheet name="ІПЗ-24ск" sheetId="9" r:id="rId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8" i="3"/>
  <c r="G10" i="3"/>
  <c r="G7" i="3"/>
  <c r="G13" i="3"/>
  <c r="G11" i="3"/>
  <c r="G9" i="3"/>
  <c r="G12" i="3"/>
  <c r="G7" i="6"/>
  <c r="G7" i="9" l="1"/>
  <c r="G8" i="6"/>
  <c r="G9" i="6"/>
  <c r="G10" i="6"/>
  <c r="G8" i="5"/>
  <c r="G9" i="5"/>
  <c r="G10" i="5"/>
  <c r="G18" i="5"/>
  <c r="G19" i="5"/>
  <c r="G12" i="5"/>
  <c r="G16" i="5"/>
  <c r="G15" i="5"/>
  <c r="G11" i="5"/>
  <c r="G20" i="5"/>
  <c r="G13" i="5"/>
  <c r="G7" i="5"/>
  <c r="G21" i="5"/>
  <c r="G14" i="5"/>
  <c r="G22" i="5"/>
  <c r="G17" i="5"/>
  <c r="C27" i="5"/>
  <c r="C41" i="3"/>
  <c r="C12" i="9"/>
  <c r="G10" i="9"/>
  <c r="C17" i="8"/>
  <c r="I10" i="8"/>
  <c r="I9" i="8"/>
  <c r="I8" i="8"/>
  <c r="I7" i="8"/>
  <c r="I12" i="8"/>
  <c r="I11" i="8"/>
  <c r="C27" i="7"/>
  <c r="G22" i="7"/>
  <c r="G7" i="7"/>
  <c r="G15" i="7"/>
  <c r="G21" i="7"/>
  <c r="G16" i="7"/>
  <c r="G14" i="7"/>
  <c r="G20" i="7"/>
  <c r="G13" i="7"/>
  <c r="G19" i="7"/>
  <c r="G17" i="7"/>
  <c r="G10" i="7"/>
  <c r="G18" i="7"/>
  <c r="G9" i="7"/>
  <c r="G11" i="7"/>
  <c r="G8" i="7"/>
  <c r="G12" i="7"/>
  <c r="C15" i="6"/>
  <c r="C13" i="4"/>
  <c r="I8" i="4"/>
  <c r="I7" i="4"/>
  <c r="C26" i="2"/>
  <c r="I9" i="2"/>
  <c r="I21" i="2"/>
  <c r="I7" i="2"/>
  <c r="I20" i="2"/>
  <c r="I19" i="2"/>
  <c r="I8" i="2"/>
  <c r="I18" i="2"/>
  <c r="I17" i="2"/>
  <c r="I16" i="2"/>
  <c r="I15" i="2"/>
  <c r="I14" i="2"/>
  <c r="I13" i="2"/>
  <c r="I10" i="2"/>
  <c r="I12" i="2"/>
  <c r="I11" i="2"/>
  <c r="I15" i="8" l="1"/>
  <c r="G13" i="6"/>
  <c r="I11" i="4"/>
  <c r="G25" i="7"/>
  <c r="I24" i="2"/>
  <c r="G25" i="5"/>
  <c r="G39" i="3"/>
  <c r="B4" i="1" l="1"/>
</calcChain>
</file>

<file path=xl/sharedStrings.xml><?xml version="1.0" encoding="utf-8"?>
<sst xmlns="http://schemas.openxmlformats.org/spreadsheetml/2006/main" count="204" uniqueCount="125">
  <si>
    <t>Середній прохідний бал по факультету для груп, де навчається 1 студент за кошти держзамовлення</t>
  </si>
  <si>
    <t>ІПЗ-21</t>
  </si>
  <si>
    <t>ПІБ</t>
  </si>
  <si>
    <t>Корпоративні інформаційні системи</t>
  </si>
  <si>
    <t>Основи програмування на мові Java</t>
  </si>
  <si>
    <t>Технологія компонентного програмного забезпечення</t>
  </si>
  <si>
    <t>Дод. бали</t>
  </si>
  <si>
    <t>Бали рейтингу</t>
  </si>
  <si>
    <t>Оцінка</t>
  </si>
  <si>
    <t>Кредити</t>
  </si>
  <si>
    <t>АЙВАЗЯН Денис Едуардович</t>
  </si>
  <si>
    <t>БІЛИЙ Ярослав Олександрович</t>
  </si>
  <si>
    <t>ВОЛОШИН Данило Андрійович</t>
  </si>
  <si>
    <t>ГУШКО Олексій Сергійович</t>
  </si>
  <si>
    <t>ДАШКО Ангеліна Сергіївна</t>
  </si>
  <si>
    <t>ДЕГТЯРЬОВ Артем Олександрович</t>
  </si>
  <si>
    <t>КОЛЕСНИКОВ Олександр Андрійович</t>
  </si>
  <si>
    <t>КОРОЛЬ Вячеслав Ігорович</t>
  </si>
  <si>
    <t>НЕЛЕПЧЕНКО Вадим Олександрович</t>
  </si>
  <si>
    <t>ОМЕЛЬЯНЕНКО Юлія Владиславівна</t>
  </si>
  <si>
    <t>ОФІЦЕРОВ Олександр Євгенійович</t>
  </si>
  <si>
    <t>САРИГІН Ярослав Анатолійович</t>
  </si>
  <si>
    <t>ХРОМИЧКІНА Анастасія Олександрівна</t>
  </si>
  <si>
    <t>ШВИДКИЙ Михайло Юрійович</t>
  </si>
  <si>
    <t>ЩЕПІЛОВА Карина Юріївна</t>
  </si>
  <si>
    <t>Середнє значення</t>
  </si>
  <si>
    <t>Всього</t>
  </si>
  <si>
    <t>15</t>
  </si>
  <si>
    <t>ІПЗ-22</t>
  </si>
  <si>
    <t>Архітектура та проектування програмного забезпечення</t>
  </si>
  <si>
    <t>Розробка Windows-додатків на Visual C++</t>
  </si>
  <si>
    <t>БАРАНЬКО Владислав Сергійович</t>
  </si>
  <si>
    <t>БЄЛОВ Дмитро Володимирович</t>
  </si>
  <si>
    <t>БЗЕНКО Кірілл Олександрович</t>
  </si>
  <si>
    <t>БІБЛЕНКО Данило Іванович</t>
  </si>
  <si>
    <t>БОЙКО Ігор Олександрович</t>
  </si>
  <si>
    <t>БОРДУСЬ Аліна Володимирівна</t>
  </si>
  <si>
    <t>БУЙНІЦЬКА Дар’я Ігорівна</t>
  </si>
  <si>
    <t>ВОРОНІН Владислав Віталійович</t>
  </si>
  <si>
    <t>ГРУШИЦЬКИЙ Іван Васильович</t>
  </si>
  <si>
    <t>ДРЕНОВ Дмитро Артурович</t>
  </si>
  <si>
    <t>ЖЕРДЄВ Едуард Сергійович</t>
  </si>
  <si>
    <t>ІВАНЧЕНКО Нікіта Володимирович</t>
  </si>
  <si>
    <t>ІВАЩЕНКО Костянтин Романович</t>
  </si>
  <si>
    <t>КОЧЕРГА Павло Костянтинович</t>
  </si>
  <si>
    <t>КУДЕЛЯ Лілія Олександрівна</t>
  </si>
  <si>
    <t>КУЛІКОВ Михайло Ігорович</t>
  </si>
  <si>
    <t>ЛІГЕРКО Артур Артемович</t>
  </si>
  <si>
    <t>МАРЧЕНКО Олена Віталіївна</t>
  </si>
  <si>
    <t>МИХАЙЛИК Анастасія Володимирівна</t>
  </si>
  <si>
    <t>МІШИН Владислав Олександрович</t>
  </si>
  <si>
    <t>НОВОСЬОЛОВ Микита Георгійович</t>
  </si>
  <si>
    <t>ПРИХОДЬКО Максим Ігорович</t>
  </si>
  <si>
    <t>СИВОЛАП Микита Сергійович</t>
  </si>
  <si>
    <t>ТАРАСЮК Єгор Вячеславович</t>
  </si>
  <si>
    <t>ТАТАРЕНКО Тимофій Геннадійович</t>
  </si>
  <si>
    <t>ТИХОМИРОВ Богдан Анатолійович</t>
  </si>
  <si>
    <t>ШАХ Микита Олександрович</t>
  </si>
  <si>
    <t>ШТЕФАН Іван Сергійович</t>
  </si>
  <si>
    <t>ЩЕРБИНА Артем Андрійович</t>
  </si>
  <si>
    <t>ЮШКОВ Артем Сергійович</t>
  </si>
  <si>
    <t>30</t>
  </si>
  <si>
    <t>ІПЗ-22ск</t>
  </si>
  <si>
    <t>ІСАЄВ Олександр Олегович</t>
  </si>
  <si>
    <t>КАЛІНІН Олексій Миколайович</t>
  </si>
  <si>
    <t>2</t>
  </si>
  <si>
    <t>ІПЗ-23</t>
  </si>
  <si>
    <t>Об`єктно-орієнтоване програмування на C++</t>
  </si>
  <si>
    <t>Статистика</t>
  </si>
  <si>
    <t>БОЙКО Максим Сергійович</t>
  </si>
  <si>
    <t>ГАВА Євген Сергійович</t>
  </si>
  <si>
    <t>ГАЄВСЬКИЙ Святослав Валерійович</t>
  </si>
  <si>
    <t>ГРИЩЕНКО Ілля Володимирович</t>
  </si>
  <si>
    <t>КОСТЕЦЬКА Катерина Геннадіївна</t>
  </si>
  <si>
    <t>КУЧЕРЕНКО Богдана Олександрівна</t>
  </si>
  <si>
    <t>ЛОПАТНІЧЕНКО Євгеній Олегович</t>
  </si>
  <si>
    <t>МІЩЕНКО Єгор Вікторович</t>
  </si>
  <si>
    <t>НОВІКОВА Марія Олександрівна</t>
  </si>
  <si>
    <t>ПЄРОВ Дмитро Миколайович</t>
  </si>
  <si>
    <t>СОКОЛЬНИК Олександр Сергійович</t>
  </si>
  <si>
    <t>СОЛОХІНА Ольга Валеріївна</t>
  </si>
  <si>
    <t>ТОПКА Іван Олегович</t>
  </si>
  <si>
    <t>ЦАРЕНКО Нікіта Костянтинович</t>
  </si>
  <si>
    <t>ШПИЛЬОВИЙ Гліб Євгенович</t>
  </si>
  <si>
    <t>ЯНЧЕНКО Мирослав Дмитрович</t>
  </si>
  <si>
    <t>16</t>
  </si>
  <si>
    <t>ІПЗ-23ск</t>
  </si>
  <si>
    <t>ВОЛИНЕЦЬ Станіслав Валерійович</t>
  </si>
  <si>
    <t>САВОНІК Юрій Миколайович</t>
  </si>
  <si>
    <t>ТАРВЕРДІЄВ Максим Едуардович</t>
  </si>
  <si>
    <t>ХОМІЧЕНКО Денис Олегович</t>
  </si>
  <si>
    <t>4</t>
  </si>
  <si>
    <t>ІПЗ-24</t>
  </si>
  <si>
    <t>Web-дизайн</t>
  </si>
  <si>
    <t>Офісне програмне забезпечення</t>
  </si>
  <si>
    <t>ГРИНЬКО Ілля Андрійович</t>
  </si>
  <si>
    <t>ЄЖИЖАНСЬКИЙ Нікіта Володимирович</t>
  </si>
  <si>
    <t>ЗАЙКА Костянтин Павлович</t>
  </si>
  <si>
    <t>ЗОНЕНКО Ігор Юрійович</t>
  </si>
  <si>
    <t>ІШАЄВ Гева Йосипович</t>
  </si>
  <si>
    <t>КАРМАЗІН Костянтин Андрійович</t>
  </si>
  <si>
    <t>КАСИМ Максим Павлович</t>
  </si>
  <si>
    <t>КОЛЯСА Артем Олександрович</t>
  </si>
  <si>
    <t>ЛАТАНОВ Єгор Сергійович</t>
  </si>
  <si>
    <t>НЕДВИГА Матвій Костянтинович</t>
  </si>
  <si>
    <t>ПРИЙМАК Володимир Володимирович</t>
  </si>
  <si>
    <t>ПУПОВ Євгеній Сергійович</t>
  </si>
  <si>
    <t>РЕВЕНКО Данило Олександрович</t>
  </si>
  <si>
    <t>СТАРЕНЬКИЙ Данило Євгенович</t>
  </si>
  <si>
    <t>ШАРИК Аліса Михайлівна</t>
  </si>
  <si>
    <t>ЩУРОВ Вадим Андрійович</t>
  </si>
  <si>
    <t>ІПЗ-24м</t>
  </si>
  <si>
    <t>Web-програмування на мові JavaScript</t>
  </si>
  <si>
    <t>Робота в пакеті MatLAB</t>
  </si>
  <si>
    <t>Розробка Web-додатків з використанням сучасних фреймворків</t>
  </si>
  <si>
    <t>ДМИТРІЄВ Олексій Володимирович</t>
  </si>
  <si>
    <t>ІВАЩЕНКО Іван Віталійович</t>
  </si>
  <si>
    <t>КОВАЛЬ Віктор Павлович</t>
  </si>
  <si>
    <t>ПОЛІЩУК Тимур Максимович</t>
  </si>
  <si>
    <t>РОДІОНОВ Володимир Дмитрович</t>
  </si>
  <si>
    <t>СКОРИК Дмитро Юрійович</t>
  </si>
  <si>
    <t>6</t>
  </si>
  <si>
    <t>ІПЗ-24ск</t>
  </si>
  <si>
    <t>ШУЛЬГА Тимофій Володимирович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</si>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</sst>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AVERAGE('ІПЗ-21'!I24,'ІПЗ-22'!G39,'ІПЗ-22ск'!I11,'ІПЗ-23'!G25,'ІПЗ-23ск'!G13,'ІПЗ-24'!G25,'ІПЗ-24м'!I15,'ІПЗ-24ск'!G10,)</f>
        <v>77.414619391025639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6"/>
  <sheetViews>
    <sheetView topLeftCell="A3" zoomScale="70" zoomScaleNormal="70" workbookViewId="0">
      <selection activeCell="A10" sqref="A10"/>
    </sheetView>
  </sheetViews>
  <sheetFormatPr defaultRowHeight="15"/>
  <cols>
    <col min="1" max="1" width="47" customWidth="1"/>
    <col min="9" max="9" width="15" customWidth="1"/>
  </cols>
  <sheetData>
    <row r="2" spans="1:9">
      <c r="A2" s="19" t="s">
        <v>1</v>
      </c>
      <c r="B2" s="20"/>
      <c r="C2" s="20"/>
      <c r="D2" s="20"/>
      <c r="E2" s="20"/>
      <c r="F2" s="20"/>
      <c r="G2" s="20"/>
      <c r="H2" s="20"/>
      <c r="I2" s="20"/>
    </row>
    <row r="5" spans="1:9" ht="129.94999999999999" customHeight="1">
      <c r="A5" s="17" t="s">
        <v>2</v>
      </c>
      <c r="B5" s="17" t="s">
        <v>3</v>
      </c>
      <c r="C5" s="21"/>
      <c r="D5" s="17" t="s">
        <v>4</v>
      </c>
      <c r="E5" s="21"/>
      <c r="F5" s="17" t="s">
        <v>5</v>
      </c>
      <c r="G5" s="21"/>
      <c r="H5" s="17" t="s">
        <v>6</v>
      </c>
      <c r="I5" s="17" t="s">
        <v>7</v>
      </c>
    </row>
    <row r="6" spans="1:9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8"/>
      <c r="I6" s="18"/>
    </row>
    <row r="7" spans="1:9" ht="15.75">
      <c r="A7" s="8" t="s">
        <v>22</v>
      </c>
      <c r="B7" s="9">
        <v>100</v>
      </c>
      <c r="C7" s="9">
        <v>1</v>
      </c>
      <c r="D7" s="9">
        <v>100</v>
      </c>
      <c r="E7" s="9">
        <v>1</v>
      </c>
      <c r="F7" s="9">
        <v>100</v>
      </c>
      <c r="G7" s="9">
        <v>1</v>
      </c>
      <c r="H7" s="9">
        <v>4</v>
      </c>
      <c r="I7" s="10">
        <f>IFERROR(IF(95*(B7*C7+D7*E7+F7*G7)=0,"",95*(B7*C7+D7*E7+F7*G7)/((C7+E7+G7)*100)+H7),"")</f>
        <v>99</v>
      </c>
    </row>
    <row r="8" spans="1:9" ht="15.75">
      <c r="A8" s="8" t="s">
        <v>19</v>
      </c>
      <c r="B8" s="9">
        <v>96</v>
      </c>
      <c r="C8" s="9">
        <v>1</v>
      </c>
      <c r="D8" s="9">
        <v>100</v>
      </c>
      <c r="E8" s="9">
        <v>1</v>
      </c>
      <c r="F8" s="9">
        <v>90</v>
      </c>
      <c r="G8" s="9">
        <v>1</v>
      </c>
      <c r="H8" s="9">
        <v>4</v>
      </c>
      <c r="I8" s="10">
        <f>IFERROR(IF(95*(B8*C8+D8*E8+F8*G8)=0,"",95*(B8*C8+D8*E8+F8*G8)/((C8+E8+G8)*100)+H8),"")</f>
        <v>94.566666666666663</v>
      </c>
    </row>
    <row r="9" spans="1:9" ht="15.75">
      <c r="A9" s="8" t="s">
        <v>24</v>
      </c>
      <c r="B9" s="9">
        <v>96</v>
      </c>
      <c r="C9" s="9">
        <v>1</v>
      </c>
      <c r="D9" s="9">
        <v>95</v>
      </c>
      <c r="E9" s="9">
        <v>1</v>
      </c>
      <c r="F9" s="9">
        <v>90</v>
      </c>
      <c r="G9" s="9">
        <v>1</v>
      </c>
      <c r="H9" s="9">
        <v>5</v>
      </c>
      <c r="I9" s="10">
        <f>IFERROR(IF(95*(B9*C9+D9*E9+F9*G9)=0,"",95*(B9*C9+D9*E9+F9*G9)/((C9+E9+G9)*100)+H9),"")</f>
        <v>93.983333333333334</v>
      </c>
    </row>
    <row r="10" spans="1:9" ht="15.75">
      <c r="A10" s="8" t="s">
        <v>12</v>
      </c>
      <c r="B10" s="9">
        <v>100</v>
      </c>
      <c r="C10" s="9">
        <v>1</v>
      </c>
      <c r="D10" s="9">
        <v>100</v>
      </c>
      <c r="E10" s="9">
        <v>1</v>
      </c>
      <c r="F10" s="9">
        <v>95</v>
      </c>
      <c r="G10" s="9">
        <v>1</v>
      </c>
      <c r="H10" s="9"/>
      <c r="I10" s="10">
        <f>IFERROR(IF(95*(B10*C10+D10*E10+F10*G10)=0,"",95*(B10*C10+D10*E10+F10*G10)/((C10+E10+G10)*100)+H10),"")</f>
        <v>93.416666666666671</v>
      </c>
    </row>
    <row r="11" spans="1:9" ht="15.75">
      <c r="A11" s="11" t="s">
        <v>10</v>
      </c>
      <c r="B11" s="12"/>
      <c r="C11" s="12">
        <v>1</v>
      </c>
      <c r="D11" s="12"/>
      <c r="E11" s="12">
        <v>1</v>
      </c>
      <c r="F11" s="12"/>
      <c r="G11" s="12">
        <v>1</v>
      </c>
      <c r="H11" s="12"/>
      <c r="I11" s="13" t="str">
        <f>IFERROR(IF(95*(B11*C11+D11*E11+F11*G11)=0,"",95*(B11*C11+D11*E11+F11*G11)/((C11+E11+G11)*100)+H11),"")</f>
        <v/>
      </c>
    </row>
    <row r="12" spans="1:9" ht="15.75">
      <c r="A12" s="3" t="s">
        <v>11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ref="I12:I21" si="0">IFERROR(IF(95*(B12*C12+D12*E12+F12*G12)=0,"",95*(B12*C12+D12*E12+F12*G12)/((C12+E12+G12)*100)+H12),"")</f>
        <v/>
      </c>
    </row>
    <row r="13" spans="1:9" ht="15.75">
      <c r="A13" s="3" t="s">
        <v>13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14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 t="s">
        <v>15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5" t="str">
        <f t="shared" si="0"/>
        <v/>
      </c>
    </row>
    <row r="16" spans="1:9" ht="15.75">
      <c r="A16" s="3" t="s">
        <v>16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5" t="str">
        <f t="shared" si="0"/>
        <v/>
      </c>
    </row>
    <row r="17" spans="1:9" ht="15.75">
      <c r="A17" s="3" t="s">
        <v>17</v>
      </c>
      <c r="B17" s="4"/>
      <c r="C17" s="4">
        <v>1</v>
      </c>
      <c r="D17" s="4"/>
      <c r="E17" s="4">
        <v>1</v>
      </c>
      <c r="F17" s="4"/>
      <c r="G17" s="4">
        <v>1</v>
      </c>
      <c r="H17" s="4"/>
      <c r="I17" s="5" t="str">
        <f t="shared" si="0"/>
        <v/>
      </c>
    </row>
    <row r="18" spans="1:9" ht="15.75">
      <c r="A18" s="3" t="s">
        <v>18</v>
      </c>
      <c r="B18" s="4"/>
      <c r="C18" s="4">
        <v>1</v>
      </c>
      <c r="D18" s="4"/>
      <c r="E18" s="4">
        <v>1</v>
      </c>
      <c r="F18" s="4"/>
      <c r="G18" s="4">
        <v>1</v>
      </c>
      <c r="H18" s="4"/>
      <c r="I18" s="5" t="str">
        <f t="shared" si="0"/>
        <v/>
      </c>
    </row>
    <row r="19" spans="1:9" ht="15.75">
      <c r="A19" s="3" t="s">
        <v>20</v>
      </c>
      <c r="B19" s="4"/>
      <c r="C19" s="4">
        <v>1</v>
      </c>
      <c r="D19" s="4"/>
      <c r="E19" s="4">
        <v>1</v>
      </c>
      <c r="F19" s="4"/>
      <c r="G19" s="4">
        <v>1</v>
      </c>
      <c r="H19" s="4"/>
      <c r="I19" s="5" t="str">
        <f t="shared" si="0"/>
        <v/>
      </c>
    </row>
    <row r="20" spans="1:9" ht="15.75">
      <c r="A20" s="3" t="s">
        <v>21</v>
      </c>
      <c r="B20" s="4"/>
      <c r="C20" s="4">
        <v>1</v>
      </c>
      <c r="D20" s="4"/>
      <c r="E20" s="4">
        <v>1</v>
      </c>
      <c r="F20" s="4"/>
      <c r="G20" s="4">
        <v>1</v>
      </c>
      <c r="H20" s="4"/>
      <c r="I20" s="5" t="str">
        <f t="shared" si="0"/>
        <v/>
      </c>
    </row>
    <row r="21" spans="1:9" ht="15.75">
      <c r="A21" s="3" t="s">
        <v>23</v>
      </c>
      <c r="B21" s="4"/>
      <c r="C21" s="4">
        <v>1</v>
      </c>
      <c r="D21" s="4"/>
      <c r="E21" s="4">
        <v>1</v>
      </c>
      <c r="F21" s="4"/>
      <c r="G21" s="4">
        <v>1</v>
      </c>
      <c r="H21" s="4"/>
      <c r="I21" s="5" t="str">
        <f t="shared" si="0"/>
        <v/>
      </c>
    </row>
    <row r="22" spans="1:9" ht="15.75">
      <c r="A22" s="3"/>
      <c r="B22" s="4"/>
      <c r="C22" s="4"/>
      <c r="D22" s="4"/>
      <c r="E22" s="4"/>
      <c r="F22" s="4"/>
      <c r="G22" s="4"/>
      <c r="H22" s="4"/>
      <c r="I22" s="4"/>
    </row>
    <row r="23" spans="1:9" ht="15.75">
      <c r="A23" s="3"/>
      <c r="B23" s="4"/>
      <c r="C23" s="4"/>
      <c r="D23" s="4"/>
      <c r="E23" s="4"/>
      <c r="F23" s="4"/>
      <c r="G23" s="4"/>
      <c r="H23" s="4"/>
      <c r="I23" s="4"/>
    </row>
    <row r="24" spans="1:9" ht="15.75">
      <c r="A24" s="6" t="s">
        <v>25</v>
      </c>
      <c r="B24" s="4"/>
      <c r="C24" s="4"/>
      <c r="D24" s="4"/>
      <c r="E24" s="4"/>
      <c r="F24" s="4"/>
      <c r="G24" s="4"/>
      <c r="H24" s="4"/>
      <c r="I24" s="5">
        <f>IFERROR(AVERAGE(I7:I21),"")</f>
        <v>95.241666666666674</v>
      </c>
    </row>
    <row r="25" spans="1:9" ht="15.75">
      <c r="A25" s="3"/>
      <c r="B25" s="4"/>
      <c r="C25" s="4"/>
      <c r="D25" s="4"/>
      <c r="E25" s="4"/>
      <c r="F25" s="4"/>
      <c r="G25" s="4"/>
      <c r="H25" s="4"/>
      <c r="I25" s="4"/>
    </row>
    <row r="26" spans="1:9" ht="15.75">
      <c r="A26" s="3" t="s">
        <v>26</v>
      </c>
      <c r="B26" s="4" t="s">
        <v>27</v>
      </c>
      <c r="C26" s="4">
        <f>B26*0.4</f>
        <v>6</v>
      </c>
      <c r="D26" s="4"/>
      <c r="E26" s="4"/>
      <c r="F26" s="4"/>
      <c r="G26" s="4"/>
      <c r="H26" s="4"/>
      <c r="I26" s="4"/>
    </row>
  </sheetData>
  <sortState xmlns:xlrd2="http://schemas.microsoft.com/office/spreadsheetml/2017/richdata2" ref="A7:I10">
    <sortCondition descending="1" ref="I7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1"/>
  <sheetViews>
    <sheetView topLeftCell="A4" zoomScale="70" zoomScaleNormal="70" workbookViewId="0">
      <selection activeCell="H7" sqref="H7:H17"/>
    </sheetView>
  </sheetViews>
  <sheetFormatPr defaultRowHeight="15"/>
  <cols>
    <col min="1" max="1" width="47" customWidth="1"/>
    <col min="7" max="7" width="15" customWidth="1"/>
  </cols>
  <sheetData>
    <row r="2" spans="1:7">
      <c r="A2" s="19" t="s">
        <v>28</v>
      </c>
      <c r="B2" s="20"/>
      <c r="C2" s="20"/>
      <c r="D2" s="20"/>
      <c r="E2" s="20"/>
      <c r="F2" s="20"/>
      <c r="G2" s="20"/>
    </row>
    <row r="5" spans="1:7" ht="129.94999999999999" customHeight="1">
      <c r="A5" s="17" t="s">
        <v>2</v>
      </c>
      <c r="B5" s="17" t="s">
        <v>29</v>
      </c>
      <c r="C5" s="21"/>
      <c r="D5" s="17" t="s">
        <v>30</v>
      </c>
      <c r="E5" s="21"/>
      <c r="F5" s="17" t="s">
        <v>6</v>
      </c>
      <c r="G5" s="17" t="s">
        <v>7</v>
      </c>
    </row>
    <row r="6" spans="1:7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8"/>
      <c r="G6" s="18"/>
    </row>
    <row r="7" spans="1:7" ht="15.75">
      <c r="A7" s="8" t="s">
        <v>53</v>
      </c>
      <c r="B7" s="9">
        <v>100</v>
      </c>
      <c r="C7" s="9">
        <v>1</v>
      </c>
      <c r="D7" s="9">
        <v>100</v>
      </c>
      <c r="E7" s="9">
        <v>1</v>
      </c>
      <c r="F7" s="9">
        <v>5</v>
      </c>
      <c r="G7" s="10">
        <f t="shared" ref="G7:G19" si="0">IFERROR(IF(95*(B7*C7+D7*E7)=0,"",95*(B7*C7+D7*E7)/((C7+E7)*100)+F7),"")</f>
        <v>100</v>
      </c>
    </row>
    <row r="8" spans="1:7" ht="15.75">
      <c r="A8" s="8" t="s">
        <v>60</v>
      </c>
      <c r="B8" s="9">
        <v>100</v>
      </c>
      <c r="C8" s="9">
        <v>1</v>
      </c>
      <c r="D8" s="9">
        <v>100</v>
      </c>
      <c r="E8" s="9">
        <v>1</v>
      </c>
      <c r="F8" s="9">
        <v>4</v>
      </c>
      <c r="G8" s="10">
        <f t="shared" si="0"/>
        <v>99</v>
      </c>
    </row>
    <row r="9" spans="1:7" ht="15.75">
      <c r="A9" s="8" t="s">
        <v>41</v>
      </c>
      <c r="B9" s="9">
        <v>100</v>
      </c>
      <c r="C9" s="9">
        <v>1</v>
      </c>
      <c r="D9" s="9">
        <v>100</v>
      </c>
      <c r="E9" s="9">
        <v>1</v>
      </c>
      <c r="F9" s="9">
        <v>3</v>
      </c>
      <c r="G9" s="10">
        <f t="shared" si="0"/>
        <v>98</v>
      </c>
    </row>
    <row r="10" spans="1:7" ht="15.75">
      <c r="A10" s="8" t="s">
        <v>55</v>
      </c>
      <c r="B10" s="9">
        <v>100</v>
      </c>
      <c r="C10" s="9">
        <v>1</v>
      </c>
      <c r="D10" s="9">
        <v>100</v>
      </c>
      <c r="E10" s="9">
        <v>1</v>
      </c>
      <c r="F10" s="9">
        <v>3</v>
      </c>
      <c r="G10" s="10">
        <f t="shared" si="0"/>
        <v>98</v>
      </c>
    </row>
    <row r="11" spans="1:7" ht="15.75">
      <c r="A11" s="8" t="s">
        <v>42</v>
      </c>
      <c r="B11" s="9">
        <v>100</v>
      </c>
      <c r="C11" s="9">
        <v>1</v>
      </c>
      <c r="D11" s="9">
        <v>100</v>
      </c>
      <c r="E11" s="9">
        <v>1</v>
      </c>
      <c r="F11" s="9">
        <v>1</v>
      </c>
      <c r="G11" s="10">
        <f t="shared" si="0"/>
        <v>96</v>
      </c>
    </row>
    <row r="12" spans="1:7" ht="15.75">
      <c r="A12" s="8" t="s">
        <v>34</v>
      </c>
      <c r="B12" s="9">
        <v>100</v>
      </c>
      <c r="C12" s="9">
        <v>1</v>
      </c>
      <c r="D12" s="9">
        <v>100</v>
      </c>
      <c r="E12" s="9">
        <v>1</v>
      </c>
      <c r="F12" s="9"/>
      <c r="G12" s="10">
        <f t="shared" si="0"/>
        <v>95</v>
      </c>
    </row>
    <row r="13" spans="1:7" ht="15.75">
      <c r="A13" s="8" t="s">
        <v>51</v>
      </c>
      <c r="B13" s="9">
        <v>100</v>
      </c>
      <c r="C13" s="9">
        <v>1</v>
      </c>
      <c r="D13" s="9">
        <v>100</v>
      </c>
      <c r="E13" s="9">
        <v>1</v>
      </c>
      <c r="F13" s="9"/>
      <c r="G13" s="10">
        <f t="shared" si="0"/>
        <v>95</v>
      </c>
    </row>
    <row r="14" spans="1:7" ht="15.75">
      <c r="A14" s="8" t="s">
        <v>52</v>
      </c>
      <c r="B14" s="9">
        <v>98</v>
      </c>
      <c r="C14" s="9">
        <v>1</v>
      </c>
      <c r="D14" s="9">
        <v>98</v>
      </c>
      <c r="E14" s="9">
        <v>1</v>
      </c>
      <c r="F14" s="9"/>
      <c r="G14" s="10">
        <f t="shared" si="0"/>
        <v>93.1</v>
      </c>
    </row>
    <row r="15" spans="1:7" ht="15.75">
      <c r="A15" s="8" t="s">
        <v>37</v>
      </c>
      <c r="B15" s="9">
        <v>90</v>
      </c>
      <c r="C15" s="9">
        <v>1</v>
      </c>
      <c r="D15" s="9">
        <v>90</v>
      </c>
      <c r="E15" s="9">
        <v>1</v>
      </c>
      <c r="F15" s="9"/>
      <c r="G15" s="10">
        <f t="shared" si="0"/>
        <v>85.5</v>
      </c>
    </row>
    <row r="16" spans="1:7" ht="15.75">
      <c r="A16" s="8" t="s">
        <v>36</v>
      </c>
      <c r="B16" s="9">
        <v>85</v>
      </c>
      <c r="C16" s="9">
        <v>1</v>
      </c>
      <c r="D16" s="9">
        <v>85</v>
      </c>
      <c r="E16" s="9">
        <v>1</v>
      </c>
      <c r="F16" s="9"/>
      <c r="G16" s="10">
        <f t="shared" si="0"/>
        <v>80.75</v>
      </c>
    </row>
    <row r="17" spans="1:7" ht="15.75">
      <c r="A17" s="8" t="s">
        <v>33</v>
      </c>
      <c r="B17" s="9">
        <v>81</v>
      </c>
      <c r="C17" s="9">
        <v>1</v>
      </c>
      <c r="D17" s="9">
        <v>83</v>
      </c>
      <c r="E17" s="9">
        <v>1</v>
      </c>
      <c r="F17" s="9"/>
      <c r="G17" s="10">
        <f t="shared" si="0"/>
        <v>77.900000000000006</v>
      </c>
    </row>
    <row r="18" spans="1:7" ht="15.75">
      <c r="A18" s="8" t="s">
        <v>46</v>
      </c>
      <c r="B18" s="9">
        <v>74</v>
      </c>
      <c r="C18" s="9">
        <v>1</v>
      </c>
      <c r="D18" s="9">
        <v>80</v>
      </c>
      <c r="E18" s="9">
        <v>1</v>
      </c>
      <c r="F18" s="9"/>
      <c r="G18" s="10">
        <f t="shared" si="0"/>
        <v>73.150000000000006</v>
      </c>
    </row>
    <row r="19" spans="1:7" ht="15.75">
      <c r="A19" s="11" t="s">
        <v>57</v>
      </c>
      <c r="B19" s="12">
        <v>70</v>
      </c>
      <c r="C19" s="12">
        <v>1</v>
      </c>
      <c r="D19" s="12">
        <v>78</v>
      </c>
      <c r="E19" s="12">
        <v>1</v>
      </c>
      <c r="F19" s="12"/>
      <c r="G19" s="13">
        <f t="shared" si="0"/>
        <v>70.3</v>
      </c>
    </row>
    <row r="20" spans="1:7" ht="15.75">
      <c r="A20" s="11" t="s">
        <v>31</v>
      </c>
      <c r="B20" s="12"/>
      <c r="C20" s="12">
        <v>1</v>
      </c>
      <c r="D20" s="12"/>
      <c r="E20" s="12">
        <v>1</v>
      </c>
      <c r="F20" s="12"/>
      <c r="G20" s="13" t="str">
        <f t="shared" ref="G20:G36" si="1">IFERROR(IF(95*(B20*C20+D20*E20)=0,"",95*(B20*C20+D20*E20)/((C20+E20)*100)+F20),"")</f>
        <v/>
      </c>
    </row>
    <row r="21" spans="1:7" ht="15.75">
      <c r="A21" s="11" t="s">
        <v>32</v>
      </c>
      <c r="B21" s="12"/>
      <c r="C21" s="12">
        <v>1</v>
      </c>
      <c r="D21" s="12"/>
      <c r="E21" s="12">
        <v>1</v>
      </c>
      <c r="F21" s="12"/>
      <c r="G21" s="13" t="str">
        <f t="shared" si="1"/>
        <v/>
      </c>
    </row>
    <row r="22" spans="1:7" ht="15.75">
      <c r="A22" s="11" t="s">
        <v>35</v>
      </c>
      <c r="B22" s="12"/>
      <c r="C22" s="12">
        <v>1</v>
      </c>
      <c r="D22" s="12"/>
      <c r="E22" s="12">
        <v>1</v>
      </c>
      <c r="F22" s="12"/>
      <c r="G22" s="13" t="str">
        <f t="shared" si="1"/>
        <v/>
      </c>
    </row>
    <row r="23" spans="1:7" ht="15.75">
      <c r="A23" s="11" t="s">
        <v>38</v>
      </c>
      <c r="B23" s="12"/>
      <c r="C23" s="12">
        <v>1</v>
      </c>
      <c r="D23" s="12"/>
      <c r="E23" s="12">
        <v>1</v>
      </c>
      <c r="F23" s="12"/>
      <c r="G23" s="13" t="str">
        <f t="shared" si="1"/>
        <v/>
      </c>
    </row>
    <row r="24" spans="1:7" ht="15.75">
      <c r="A24" s="11" t="s">
        <v>39</v>
      </c>
      <c r="B24" s="12"/>
      <c r="C24" s="12">
        <v>1</v>
      </c>
      <c r="D24" s="12"/>
      <c r="E24" s="12">
        <v>1</v>
      </c>
      <c r="F24" s="12"/>
      <c r="G24" s="13" t="str">
        <f t="shared" si="1"/>
        <v/>
      </c>
    </row>
    <row r="25" spans="1:7" ht="15.75">
      <c r="A25" s="11" t="s">
        <v>40</v>
      </c>
      <c r="B25" s="12"/>
      <c r="C25" s="12">
        <v>1</v>
      </c>
      <c r="D25" s="12"/>
      <c r="E25" s="12">
        <v>1</v>
      </c>
      <c r="F25" s="12"/>
      <c r="G25" s="13" t="str">
        <f t="shared" si="1"/>
        <v/>
      </c>
    </row>
    <row r="26" spans="1:7" ht="15.75">
      <c r="A26" s="11" t="s">
        <v>43</v>
      </c>
      <c r="B26" s="12"/>
      <c r="C26" s="12">
        <v>1</v>
      </c>
      <c r="D26" s="12"/>
      <c r="E26" s="12">
        <v>1</v>
      </c>
      <c r="F26" s="12"/>
      <c r="G26" s="13" t="str">
        <f t="shared" si="1"/>
        <v/>
      </c>
    </row>
    <row r="27" spans="1:7" ht="15.75">
      <c r="A27" s="11" t="s">
        <v>44</v>
      </c>
      <c r="B27" s="12"/>
      <c r="C27" s="12">
        <v>1</v>
      </c>
      <c r="D27" s="12"/>
      <c r="E27" s="12">
        <v>1</v>
      </c>
      <c r="F27" s="12"/>
      <c r="G27" s="13" t="str">
        <f t="shared" si="1"/>
        <v/>
      </c>
    </row>
    <row r="28" spans="1:7" ht="15.75">
      <c r="A28" s="11" t="s">
        <v>45</v>
      </c>
      <c r="B28" s="12"/>
      <c r="C28" s="12">
        <v>1</v>
      </c>
      <c r="D28" s="12"/>
      <c r="E28" s="12">
        <v>1</v>
      </c>
      <c r="F28" s="12"/>
      <c r="G28" s="13" t="str">
        <f t="shared" si="1"/>
        <v/>
      </c>
    </row>
    <row r="29" spans="1:7" ht="15.75">
      <c r="A29" s="11" t="s">
        <v>47</v>
      </c>
      <c r="B29" s="12"/>
      <c r="C29" s="12">
        <v>1</v>
      </c>
      <c r="D29" s="12"/>
      <c r="E29" s="12">
        <v>1</v>
      </c>
      <c r="F29" s="12"/>
      <c r="G29" s="13" t="str">
        <f t="shared" si="1"/>
        <v/>
      </c>
    </row>
    <row r="30" spans="1:7" ht="15.75">
      <c r="A30" s="11" t="s">
        <v>48</v>
      </c>
      <c r="B30" s="12"/>
      <c r="C30" s="12">
        <v>1</v>
      </c>
      <c r="D30" s="12"/>
      <c r="E30" s="12">
        <v>1</v>
      </c>
      <c r="F30" s="12"/>
      <c r="G30" s="13" t="str">
        <f t="shared" si="1"/>
        <v/>
      </c>
    </row>
    <row r="31" spans="1:7" ht="15.75">
      <c r="A31" s="11" t="s">
        <v>49</v>
      </c>
      <c r="B31" s="12"/>
      <c r="C31" s="12">
        <v>1</v>
      </c>
      <c r="D31" s="12"/>
      <c r="E31" s="12">
        <v>1</v>
      </c>
      <c r="F31" s="12"/>
      <c r="G31" s="13" t="str">
        <f t="shared" si="1"/>
        <v/>
      </c>
    </row>
    <row r="32" spans="1:7" ht="15.75">
      <c r="A32" s="11" t="s">
        <v>50</v>
      </c>
      <c r="B32" s="12"/>
      <c r="C32" s="12">
        <v>1</v>
      </c>
      <c r="D32" s="12"/>
      <c r="E32" s="12">
        <v>1</v>
      </c>
      <c r="F32" s="12"/>
      <c r="G32" s="13" t="str">
        <f t="shared" si="1"/>
        <v/>
      </c>
    </row>
    <row r="33" spans="1:7" ht="15.75">
      <c r="A33" s="11" t="s">
        <v>54</v>
      </c>
      <c r="B33" s="12"/>
      <c r="C33" s="12">
        <v>1</v>
      </c>
      <c r="D33" s="12"/>
      <c r="E33" s="12">
        <v>1</v>
      </c>
      <c r="F33" s="12"/>
      <c r="G33" s="13" t="str">
        <f t="shared" si="1"/>
        <v/>
      </c>
    </row>
    <row r="34" spans="1:7" ht="15.75">
      <c r="A34" s="11" t="s">
        <v>56</v>
      </c>
      <c r="B34" s="12"/>
      <c r="C34" s="12">
        <v>1</v>
      </c>
      <c r="D34" s="12"/>
      <c r="E34" s="12">
        <v>1</v>
      </c>
      <c r="F34" s="12"/>
      <c r="G34" s="13" t="str">
        <f t="shared" si="1"/>
        <v/>
      </c>
    </row>
    <row r="35" spans="1:7" ht="15.75">
      <c r="A35" s="11" t="s">
        <v>58</v>
      </c>
      <c r="B35" s="12"/>
      <c r="C35" s="12">
        <v>1</v>
      </c>
      <c r="D35" s="12"/>
      <c r="E35" s="12">
        <v>1</v>
      </c>
      <c r="F35" s="12"/>
      <c r="G35" s="13" t="str">
        <f t="shared" si="1"/>
        <v/>
      </c>
    </row>
    <row r="36" spans="1:7" ht="15.75">
      <c r="A36" s="11" t="s">
        <v>59</v>
      </c>
      <c r="B36" s="12"/>
      <c r="C36" s="12">
        <v>1</v>
      </c>
      <c r="D36" s="12"/>
      <c r="E36" s="12">
        <v>1</v>
      </c>
      <c r="F36" s="12"/>
      <c r="G36" s="13" t="str">
        <f t="shared" si="1"/>
        <v/>
      </c>
    </row>
    <row r="37" spans="1:7" ht="15.75">
      <c r="A37" s="3"/>
      <c r="B37" s="4"/>
      <c r="C37" s="4"/>
      <c r="D37" s="4"/>
      <c r="E37" s="4"/>
      <c r="F37" s="4"/>
      <c r="G37" s="4"/>
    </row>
    <row r="38" spans="1:7" ht="15.75">
      <c r="A38" s="3"/>
      <c r="B38" s="4"/>
      <c r="C38" s="4"/>
      <c r="D38" s="4"/>
      <c r="E38" s="4"/>
      <c r="F38" s="4"/>
      <c r="G38" s="4"/>
    </row>
    <row r="39" spans="1:7" ht="15.75">
      <c r="A39" s="6" t="s">
        <v>25</v>
      </c>
      <c r="B39" s="4"/>
      <c r="C39" s="4"/>
      <c r="D39" s="4"/>
      <c r="E39" s="4"/>
      <c r="F39" s="4"/>
      <c r="G39" s="5">
        <f>IFERROR(AVERAGE(G7:G36),"")</f>
        <v>89.361538461538458</v>
      </c>
    </row>
    <row r="40" spans="1:7" ht="15.75">
      <c r="A40" s="3"/>
      <c r="B40" s="4"/>
      <c r="C40" s="4"/>
      <c r="D40" s="4"/>
      <c r="E40" s="4"/>
      <c r="F40" s="4"/>
      <c r="G40" s="4"/>
    </row>
    <row r="41" spans="1:7" ht="15.75">
      <c r="A41" s="3" t="s">
        <v>26</v>
      </c>
      <c r="B41" s="4" t="s">
        <v>61</v>
      </c>
      <c r="C41" s="4">
        <f>B41*0.4</f>
        <v>12</v>
      </c>
      <c r="D41" s="4"/>
      <c r="E41" s="4"/>
      <c r="F41" s="4"/>
      <c r="G41" s="4"/>
    </row>
  </sheetData>
  <sortState xmlns:xlrd2="http://schemas.microsoft.com/office/spreadsheetml/2017/richdata2" ref="A7:G19">
    <sortCondition descending="1" ref="G7"/>
  </sortState>
  <mergeCells count="6">
    <mergeCell ref="G5:G6"/>
    <mergeCell ref="A2:G2"/>
    <mergeCell ref="A5:A6"/>
    <mergeCell ref="B5:C5"/>
    <mergeCell ref="D5:E5"/>
    <mergeCell ref="F5:F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3"/>
  <sheetViews>
    <sheetView topLeftCell="A4" workbookViewId="0">
      <selection activeCell="I7" sqref="I7"/>
    </sheetView>
  </sheetViews>
  <sheetFormatPr defaultRowHeight="15"/>
  <cols>
    <col min="1" max="1" width="47" customWidth="1"/>
    <col min="9" max="9" width="15" customWidth="1"/>
  </cols>
  <sheetData>
    <row r="2" spans="1:9">
      <c r="A2" s="19" t="s">
        <v>62</v>
      </c>
      <c r="B2" s="20"/>
      <c r="C2" s="20"/>
      <c r="D2" s="20"/>
      <c r="E2" s="20"/>
      <c r="F2" s="20"/>
      <c r="G2" s="20"/>
      <c r="H2" s="20"/>
      <c r="I2" s="20"/>
    </row>
    <row r="5" spans="1:9" ht="129.94999999999999" customHeight="1">
      <c r="A5" s="17" t="s">
        <v>2</v>
      </c>
      <c r="B5" s="17" t="s">
        <v>3</v>
      </c>
      <c r="C5" s="21"/>
      <c r="D5" s="17" t="s">
        <v>4</v>
      </c>
      <c r="E5" s="21"/>
      <c r="F5" s="17" t="s">
        <v>5</v>
      </c>
      <c r="G5" s="21"/>
      <c r="H5" s="17" t="s">
        <v>6</v>
      </c>
      <c r="I5" s="17" t="s">
        <v>7</v>
      </c>
    </row>
    <row r="6" spans="1:9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8"/>
      <c r="I6" s="18"/>
    </row>
    <row r="7" spans="1:9" ht="15.75">
      <c r="A7" s="8" t="s">
        <v>63</v>
      </c>
      <c r="B7" s="9">
        <v>98</v>
      </c>
      <c r="C7" s="9">
        <v>1</v>
      </c>
      <c r="D7" s="9">
        <v>92</v>
      </c>
      <c r="E7" s="9">
        <v>1</v>
      </c>
      <c r="F7" s="9">
        <v>95</v>
      </c>
      <c r="G7" s="9">
        <v>1</v>
      </c>
      <c r="H7" s="9"/>
      <c r="I7" s="10">
        <f>IFERROR(IF(95*(B7*C7+D7*E7+F7*G7)=0,"",95*(B7*C7+D7*E7+F7*G7)/((C7+E7+G7)*100)+H7),"")</f>
        <v>90.25</v>
      </c>
    </row>
    <row r="8" spans="1:9" ht="15.75">
      <c r="A8" s="3" t="s">
        <v>64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6" t="s">
        <v>25</v>
      </c>
      <c r="B11" s="4"/>
      <c r="C11" s="4"/>
      <c r="D11" s="4"/>
      <c r="E11" s="4"/>
      <c r="F11" s="4"/>
      <c r="G11" s="4"/>
      <c r="H11" s="4"/>
      <c r="I11" s="5">
        <f>IFERROR(AVERAGE(I7:I8),"")</f>
        <v>90.25</v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 t="s">
        <v>26</v>
      </c>
      <c r="B13" s="4" t="s">
        <v>65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G27"/>
  <sheetViews>
    <sheetView tabSelected="1" topLeftCell="A3" workbookViewId="0">
      <selection activeCell="H5" sqref="H5"/>
    </sheetView>
  </sheetViews>
  <sheetFormatPr defaultRowHeight="15"/>
  <cols>
    <col min="1" max="1" width="47" customWidth="1"/>
    <col min="7" max="7" width="15" customWidth="1"/>
  </cols>
  <sheetData>
    <row r="2" spans="1:7">
      <c r="A2" s="19" t="s">
        <v>66</v>
      </c>
      <c r="B2" s="20"/>
      <c r="C2" s="20"/>
      <c r="D2" s="20"/>
      <c r="E2" s="20"/>
      <c r="F2" s="20"/>
      <c r="G2" s="20"/>
    </row>
    <row r="5" spans="1:7" ht="129.94999999999999" customHeight="1">
      <c r="A5" s="17" t="s">
        <v>2</v>
      </c>
      <c r="B5" s="17" t="s">
        <v>67</v>
      </c>
      <c r="C5" s="21"/>
      <c r="D5" s="17" t="s">
        <v>68</v>
      </c>
      <c r="E5" s="21"/>
      <c r="F5" s="17" t="s">
        <v>6</v>
      </c>
      <c r="G5" s="17" t="s">
        <v>7</v>
      </c>
    </row>
    <row r="6" spans="1:7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8"/>
      <c r="G6" s="18"/>
    </row>
    <row r="7" spans="1:7" ht="15.75">
      <c r="A7" s="8" t="s">
        <v>81</v>
      </c>
      <c r="B7" s="9">
        <v>100</v>
      </c>
      <c r="C7" s="9">
        <v>1</v>
      </c>
      <c r="D7" s="9">
        <v>90</v>
      </c>
      <c r="E7" s="9">
        <v>1</v>
      </c>
      <c r="F7" s="9">
        <v>4</v>
      </c>
      <c r="G7" s="10">
        <f t="shared" ref="G7:G16" si="0">IFERROR(IF(95*(B7*C7+D7*E7)=0,"",95*(B7*C7+D7*E7)/((C7+E7)*100)+F7),"")</f>
        <v>94.25</v>
      </c>
    </row>
    <row r="8" spans="1:7" ht="15.75">
      <c r="A8" s="8" t="s">
        <v>70</v>
      </c>
      <c r="B8" s="9">
        <v>100</v>
      </c>
      <c r="C8" s="9">
        <v>1</v>
      </c>
      <c r="D8" s="9">
        <v>90</v>
      </c>
      <c r="E8" s="9">
        <v>1</v>
      </c>
      <c r="F8" s="9"/>
      <c r="G8" s="10">
        <f t="shared" si="0"/>
        <v>90.25</v>
      </c>
    </row>
    <row r="9" spans="1:7" ht="15.75">
      <c r="A9" s="8" t="s">
        <v>71</v>
      </c>
      <c r="B9" s="9">
        <v>100</v>
      </c>
      <c r="C9" s="9">
        <v>1</v>
      </c>
      <c r="D9" s="9">
        <v>90</v>
      </c>
      <c r="E9" s="9">
        <v>1</v>
      </c>
      <c r="F9" s="9"/>
      <c r="G9" s="10">
        <f t="shared" si="0"/>
        <v>90.25</v>
      </c>
    </row>
    <row r="10" spans="1:7" ht="15.75">
      <c r="A10" s="8" t="s">
        <v>72</v>
      </c>
      <c r="B10" s="9">
        <v>100</v>
      </c>
      <c r="C10" s="9">
        <v>1</v>
      </c>
      <c r="D10" s="9">
        <v>90</v>
      </c>
      <c r="E10" s="9">
        <v>1</v>
      </c>
      <c r="F10" s="9"/>
      <c r="G10" s="10">
        <f t="shared" si="0"/>
        <v>90.25</v>
      </c>
    </row>
    <row r="11" spans="1:7" ht="15.75">
      <c r="A11" s="8" t="s">
        <v>78</v>
      </c>
      <c r="B11" s="9">
        <v>100</v>
      </c>
      <c r="C11" s="9">
        <v>1</v>
      </c>
      <c r="D11" s="9">
        <v>75</v>
      </c>
      <c r="E11" s="9">
        <v>1</v>
      </c>
      <c r="F11" s="9">
        <v>5</v>
      </c>
      <c r="G11" s="10">
        <f t="shared" si="0"/>
        <v>88.125</v>
      </c>
    </row>
    <row r="12" spans="1:7" ht="15.75">
      <c r="A12" s="8" t="s">
        <v>75</v>
      </c>
      <c r="B12" s="9">
        <v>95</v>
      </c>
      <c r="C12" s="9">
        <v>1</v>
      </c>
      <c r="D12" s="9">
        <v>90</v>
      </c>
      <c r="E12" s="9">
        <v>1</v>
      </c>
      <c r="F12" s="9"/>
      <c r="G12" s="10">
        <f t="shared" si="0"/>
        <v>87.875</v>
      </c>
    </row>
    <row r="13" spans="1:7" ht="15.75">
      <c r="A13" s="8" t="s">
        <v>80</v>
      </c>
      <c r="B13" s="9">
        <v>95</v>
      </c>
      <c r="C13" s="9">
        <v>1</v>
      </c>
      <c r="D13" s="9">
        <v>90</v>
      </c>
      <c r="E13" s="9">
        <v>1</v>
      </c>
      <c r="F13" s="9"/>
      <c r="G13" s="10">
        <f t="shared" si="0"/>
        <v>87.875</v>
      </c>
    </row>
    <row r="14" spans="1:7" ht="15.75">
      <c r="A14" s="8" t="s">
        <v>83</v>
      </c>
      <c r="B14" s="9">
        <v>95</v>
      </c>
      <c r="C14" s="9">
        <v>1</v>
      </c>
      <c r="D14" s="9">
        <v>90</v>
      </c>
      <c r="E14" s="9">
        <v>1</v>
      </c>
      <c r="F14" s="9"/>
      <c r="G14" s="10">
        <f t="shared" si="0"/>
        <v>87.875</v>
      </c>
    </row>
    <row r="15" spans="1:7" ht="15.75">
      <c r="A15" s="14" t="s">
        <v>77</v>
      </c>
      <c r="B15" s="15">
        <v>77</v>
      </c>
      <c r="C15" s="15">
        <v>1</v>
      </c>
      <c r="D15" s="15">
        <v>90</v>
      </c>
      <c r="E15" s="15">
        <v>1</v>
      </c>
      <c r="F15" s="15"/>
      <c r="G15" s="16">
        <f t="shared" si="0"/>
        <v>79.325000000000003</v>
      </c>
    </row>
    <row r="16" spans="1:7" ht="15.75">
      <c r="A16" s="14" t="s">
        <v>76</v>
      </c>
      <c r="B16" s="15">
        <v>77</v>
      </c>
      <c r="C16" s="15">
        <v>1</v>
      </c>
      <c r="D16" s="15">
        <v>62</v>
      </c>
      <c r="E16" s="15">
        <v>1</v>
      </c>
      <c r="F16" s="15"/>
      <c r="G16" s="16">
        <f t="shared" si="0"/>
        <v>66.025000000000006</v>
      </c>
    </row>
    <row r="17" spans="1:7" ht="15.75">
      <c r="A17" s="3" t="s">
        <v>69</v>
      </c>
      <c r="B17" s="4"/>
      <c r="C17" s="4">
        <v>1</v>
      </c>
      <c r="D17" s="4"/>
      <c r="E17" s="4">
        <v>1</v>
      </c>
      <c r="F17" s="4"/>
      <c r="G17" s="5" t="str">
        <f t="shared" ref="G17:G22" si="1">IFERROR(IF(95*(B17*C17+D17*E17)=0,"",95*(B17*C17+D17*E17)/((C17+E17)*100)+F17),"")</f>
        <v/>
      </c>
    </row>
    <row r="18" spans="1:7" ht="15.75">
      <c r="A18" s="3" t="s">
        <v>73</v>
      </c>
      <c r="B18" s="4"/>
      <c r="C18" s="4">
        <v>1</v>
      </c>
      <c r="D18" s="4"/>
      <c r="E18" s="4">
        <v>1</v>
      </c>
      <c r="F18" s="4"/>
      <c r="G18" s="5" t="str">
        <f t="shared" si="1"/>
        <v/>
      </c>
    </row>
    <row r="19" spans="1:7" ht="15.75">
      <c r="A19" s="3" t="s">
        <v>74</v>
      </c>
      <c r="B19" s="4"/>
      <c r="C19" s="4">
        <v>1</v>
      </c>
      <c r="D19" s="4"/>
      <c r="E19" s="4">
        <v>1</v>
      </c>
      <c r="F19" s="4"/>
      <c r="G19" s="5" t="str">
        <f t="shared" si="1"/>
        <v/>
      </c>
    </row>
    <row r="20" spans="1:7" ht="15.75">
      <c r="A20" s="3" t="s">
        <v>79</v>
      </c>
      <c r="B20" s="4"/>
      <c r="C20" s="4">
        <v>1</v>
      </c>
      <c r="D20" s="4"/>
      <c r="E20" s="4">
        <v>1</v>
      </c>
      <c r="F20" s="4"/>
      <c r="G20" s="5" t="str">
        <f t="shared" si="1"/>
        <v/>
      </c>
    </row>
    <row r="21" spans="1:7" ht="15.75">
      <c r="A21" s="3" t="s">
        <v>82</v>
      </c>
      <c r="B21" s="4"/>
      <c r="C21" s="4">
        <v>1</v>
      </c>
      <c r="D21" s="4"/>
      <c r="E21" s="4">
        <v>1</v>
      </c>
      <c r="F21" s="4"/>
      <c r="G21" s="5" t="str">
        <f t="shared" si="1"/>
        <v/>
      </c>
    </row>
    <row r="22" spans="1:7" ht="15.75">
      <c r="A22" s="3" t="s">
        <v>84</v>
      </c>
      <c r="B22" s="4"/>
      <c r="C22" s="4">
        <v>1</v>
      </c>
      <c r="D22" s="4"/>
      <c r="E22" s="4">
        <v>1</v>
      </c>
      <c r="F22" s="4"/>
      <c r="G22" s="5" t="str">
        <f t="shared" si="1"/>
        <v/>
      </c>
    </row>
    <row r="23" spans="1:7" ht="15.75">
      <c r="A23" s="3"/>
      <c r="B23" s="4"/>
      <c r="C23" s="4"/>
      <c r="D23" s="4"/>
      <c r="E23" s="4"/>
      <c r="F23" s="4"/>
      <c r="G23" s="4"/>
    </row>
    <row r="24" spans="1:7" ht="15.75">
      <c r="A24" s="3"/>
      <c r="B24" s="4"/>
      <c r="C24" s="4"/>
      <c r="D24" s="4"/>
      <c r="E24" s="4"/>
      <c r="F24" s="4"/>
      <c r="G24" s="4"/>
    </row>
    <row r="25" spans="1:7" ht="15.75">
      <c r="A25" s="6" t="s">
        <v>25</v>
      </c>
      <c r="B25" s="4"/>
      <c r="C25" s="4"/>
      <c r="D25" s="4"/>
      <c r="E25" s="4"/>
      <c r="F25" s="4"/>
      <c r="G25" s="5">
        <f>IFERROR(AVERAGE(G7:G22),"")</f>
        <v>86.210000000000008</v>
      </c>
    </row>
    <row r="26" spans="1:7" ht="15.75">
      <c r="A26" s="3"/>
      <c r="B26" s="4"/>
      <c r="C26" s="4"/>
      <c r="D26" s="4"/>
      <c r="E26" s="4"/>
      <c r="F26" s="4"/>
      <c r="G26" s="4"/>
    </row>
    <row r="27" spans="1:7" ht="15.75">
      <c r="A27" s="3" t="s">
        <v>26</v>
      </c>
      <c r="B27" s="4" t="s">
        <v>85</v>
      </c>
      <c r="C27" s="4">
        <f>B27*0.4</f>
        <v>6.4</v>
      </c>
      <c r="D27" s="4"/>
      <c r="E27" s="4"/>
      <c r="F27" s="4"/>
      <c r="G27" s="4"/>
    </row>
  </sheetData>
  <sortState xmlns:xlrd2="http://schemas.microsoft.com/office/spreadsheetml/2017/richdata2" ref="A7:G16">
    <sortCondition descending="1" ref="G7"/>
  </sortState>
  <mergeCells count="6">
    <mergeCell ref="G5:G6"/>
    <mergeCell ref="A2:G2"/>
    <mergeCell ref="A5:A6"/>
    <mergeCell ref="B5:C5"/>
    <mergeCell ref="D5:E5"/>
    <mergeCell ref="F5:F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5"/>
  <sheetViews>
    <sheetView topLeftCell="A4" workbookViewId="0">
      <selection activeCell="G7" sqref="G7"/>
    </sheetView>
  </sheetViews>
  <sheetFormatPr defaultRowHeight="15"/>
  <cols>
    <col min="1" max="1" width="47" customWidth="1"/>
    <col min="7" max="7" width="15" customWidth="1"/>
  </cols>
  <sheetData>
    <row r="2" spans="1:7">
      <c r="A2" s="19" t="s">
        <v>86</v>
      </c>
      <c r="B2" s="20"/>
      <c r="C2" s="20"/>
      <c r="D2" s="20"/>
      <c r="E2" s="20"/>
      <c r="F2" s="20"/>
      <c r="G2" s="20"/>
    </row>
    <row r="5" spans="1:7" ht="129.94999999999999" customHeight="1">
      <c r="A5" s="17" t="s">
        <v>2</v>
      </c>
      <c r="B5" s="17" t="s">
        <v>29</v>
      </c>
      <c r="C5" s="21"/>
      <c r="D5" s="17" t="s">
        <v>30</v>
      </c>
      <c r="E5" s="21"/>
      <c r="F5" s="17" t="s">
        <v>6</v>
      </c>
      <c r="G5" s="17" t="s">
        <v>7</v>
      </c>
    </row>
    <row r="6" spans="1:7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8"/>
      <c r="G6" s="18"/>
    </row>
    <row r="7" spans="1:7" ht="15.75">
      <c r="A7" s="8" t="s">
        <v>88</v>
      </c>
      <c r="B7" s="9">
        <v>100</v>
      </c>
      <c r="C7" s="9">
        <v>1</v>
      </c>
      <c r="D7" s="9">
        <v>100</v>
      </c>
      <c r="E7" s="9">
        <v>1</v>
      </c>
      <c r="F7" s="9"/>
      <c r="G7" s="10">
        <f>IFERROR(IF(95*(B7*C7+D7*E7)=0,"",95*(B7*C7+D7*E7)/((C7+E7)*100)+F7),"")</f>
        <v>95</v>
      </c>
    </row>
    <row r="8" spans="1:7" ht="15.75">
      <c r="A8" s="3" t="s">
        <v>90</v>
      </c>
      <c r="B8" s="4">
        <v>98</v>
      </c>
      <c r="C8" s="4">
        <v>1</v>
      </c>
      <c r="D8" s="4">
        <v>98</v>
      </c>
      <c r="E8" s="4">
        <v>1</v>
      </c>
      <c r="F8" s="4"/>
      <c r="G8" s="5">
        <f>IFERROR(IF(95*(B8*C8+D8*E8)=0,"",95*(B8*C8+D8*E8)/((C8+E8)*100)+F8),"")</f>
        <v>93.1</v>
      </c>
    </row>
    <row r="9" spans="1:7" ht="15.75">
      <c r="A9" s="3" t="s">
        <v>89</v>
      </c>
      <c r="B9" s="4">
        <v>83</v>
      </c>
      <c r="C9" s="4">
        <v>1</v>
      </c>
      <c r="D9" s="4">
        <v>85</v>
      </c>
      <c r="E9" s="4">
        <v>1</v>
      </c>
      <c r="F9" s="4"/>
      <c r="G9" s="5">
        <f>IFERROR(IF(95*(B9*C9+D9*E9)=0,"",95*(B9*C9+D9*E9)/((C9+E9)*100)+F9),"")</f>
        <v>79.8</v>
      </c>
    </row>
    <row r="10" spans="1:7" ht="15.75">
      <c r="A10" s="3" t="s">
        <v>87</v>
      </c>
      <c r="B10" s="4"/>
      <c r="C10" s="4">
        <v>1</v>
      </c>
      <c r="D10" s="4"/>
      <c r="E10" s="4">
        <v>1</v>
      </c>
      <c r="F10" s="4"/>
      <c r="G10" s="5" t="str">
        <f>IFERROR(IF(95*(B10*C10+D10*E10)=0,"",95*(B10*C10+D10*E10)/((C10+E10)*100)+F10),"")</f>
        <v/>
      </c>
    </row>
    <row r="11" spans="1:7" ht="15.75">
      <c r="A11" s="3"/>
      <c r="B11" s="4"/>
      <c r="C11" s="4"/>
      <c r="D11" s="4"/>
      <c r="E11" s="4"/>
      <c r="F11" s="4"/>
      <c r="G11" s="4"/>
    </row>
    <row r="12" spans="1:7" ht="15.75">
      <c r="A12" s="3"/>
      <c r="B12" s="4"/>
      <c r="C12" s="4"/>
      <c r="D12" s="4"/>
      <c r="E12" s="4"/>
      <c r="F12" s="4"/>
      <c r="G12" s="4"/>
    </row>
    <row r="13" spans="1:7" ht="15.75">
      <c r="A13" s="6" t="s">
        <v>25</v>
      </c>
      <c r="B13" s="4"/>
      <c r="C13" s="4"/>
      <c r="D13" s="4"/>
      <c r="E13" s="4"/>
      <c r="F13" s="4"/>
      <c r="G13" s="5">
        <f>IFERROR(AVERAGE(G7:G10),"")</f>
        <v>89.3</v>
      </c>
    </row>
    <row r="14" spans="1:7" ht="15.75">
      <c r="A14" s="3"/>
      <c r="B14" s="4"/>
      <c r="C14" s="4"/>
      <c r="D14" s="4"/>
      <c r="E14" s="4"/>
      <c r="F14" s="4"/>
      <c r="G14" s="4"/>
    </row>
    <row r="15" spans="1:7" ht="15.75">
      <c r="A15" s="3" t="s">
        <v>26</v>
      </c>
      <c r="B15" s="4" t="s">
        <v>91</v>
      </c>
      <c r="C15" s="4">
        <f>B15*0.4</f>
        <v>1.6</v>
      </c>
      <c r="D15" s="4"/>
      <c r="E15" s="4"/>
      <c r="F15" s="4"/>
      <c r="G15" s="4"/>
    </row>
  </sheetData>
  <sortState xmlns:xlrd2="http://schemas.microsoft.com/office/spreadsheetml/2017/richdata2" ref="A7:G9">
    <sortCondition descending="1" ref="G7:G9"/>
  </sortState>
  <mergeCells count="6">
    <mergeCell ref="G5:G6"/>
    <mergeCell ref="A2:G2"/>
    <mergeCell ref="A5:A6"/>
    <mergeCell ref="B5:C5"/>
    <mergeCell ref="D5:E5"/>
    <mergeCell ref="F5:F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7"/>
  <sheetViews>
    <sheetView topLeftCell="A3" zoomScale="85" zoomScaleNormal="85" workbookViewId="0">
      <selection activeCell="A7" sqref="A7:A12"/>
    </sheetView>
  </sheetViews>
  <sheetFormatPr defaultRowHeight="15"/>
  <cols>
    <col min="1" max="1" width="47" customWidth="1"/>
    <col min="7" max="7" width="15" customWidth="1"/>
  </cols>
  <sheetData>
    <row r="2" spans="1:7">
      <c r="A2" s="19" t="s">
        <v>92</v>
      </c>
      <c r="B2" s="20"/>
      <c r="C2" s="20"/>
      <c r="D2" s="20"/>
      <c r="E2" s="20"/>
      <c r="F2" s="20"/>
      <c r="G2" s="20"/>
    </row>
    <row r="5" spans="1:7" ht="129.94999999999999" customHeight="1">
      <c r="A5" s="17" t="s">
        <v>2</v>
      </c>
      <c r="B5" s="17" t="s">
        <v>93</v>
      </c>
      <c r="C5" s="21"/>
      <c r="D5" s="17" t="s">
        <v>94</v>
      </c>
      <c r="E5" s="21"/>
      <c r="F5" s="17" t="s">
        <v>6</v>
      </c>
      <c r="G5" s="17" t="s">
        <v>7</v>
      </c>
    </row>
    <row r="6" spans="1:7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8"/>
      <c r="G6" s="18"/>
    </row>
    <row r="7" spans="1:7" ht="15.75">
      <c r="A7" s="8" t="s">
        <v>109</v>
      </c>
      <c r="B7" s="9">
        <v>98</v>
      </c>
      <c r="C7" s="9">
        <v>1</v>
      </c>
      <c r="D7" s="9">
        <v>90</v>
      </c>
      <c r="E7" s="9">
        <v>1</v>
      </c>
      <c r="F7" s="9"/>
      <c r="G7" s="10">
        <f t="shared" ref="G7:G18" si="0">IFERROR(IF(95*(B7*C7+D7*E7)=0,"",95*(B7*C7+D7*E7)/((C7+E7)*100)+F7),"")</f>
        <v>89.3</v>
      </c>
    </row>
    <row r="8" spans="1:7" ht="15.75">
      <c r="A8" s="8" t="s">
        <v>96</v>
      </c>
      <c r="B8" s="9">
        <v>97</v>
      </c>
      <c r="C8" s="9">
        <v>1</v>
      </c>
      <c r="D8" s="9">
        <v>90</v>
      </c>
      <c r="E8" s="9">
        <v>1</v>
      </c>
      <c r="F8" s="9"/>
      <c r="G8" s="10">
        <f t="shared" si="0"/>
        <v>88.825000000000003</v>
      </c>
    </row>
    <row r="9" spans="1:7" ht="15.75">
      <c r="A9" s="8" t="s">
        <v>98</v>
      </c>
      <c r="B9" s="9">
        <v>92</v>
      </c>
      <c r="C9" s="9">
        <v>1</v>
      </c>
      <c r="D9" s="9">
        <v>90</v>
      </c>
      <c r="E9" s="9">
        <v>1</v>
      </c>
      <c r="F9" s="9"/>
      <c r="G9" s="10">
        <f t="shared" si="0"/>
        <v>86.45</v>
      </c>
    </row>
    <row r="10" spans="1:7" ht="15.75">
      <c r="A10" s="8" t="s">
        <v>100</v>
      </c>
      <c r="B10" s="9">
        <v>93</v>
      </c>
      <c r="C10" s="9">
        <v>1</v>
      </c>
      <c r="D10" s="9">
        <v>84</v>
      </c>
      <c r="E10" s="9">
        <v>1</v>
      </c>
      <c r="F10" s="9"/>
      <c r="G10" s="10">
        <f t="shared" si="0"/>
        <v>84.075000000000003</v>
      </c>
    </row>
    <row r="11" spans="1:7" ht="15.75">
      <c r="A11" s="8" t="s">
        <v>97</v>
      </c>
      <c r="B11" s="9">
        <v>94</v>
      </c>
      <c r="C11" s="9">
        <v>1</v>
      </c>
      <c r="D11" s="9">
        <v>80</v>
      </c>
      <c r="E11" s="9">
        <v>1</v>
      </c>
      <c r="F11" s="9">
        <v>1</v>
      </c>
      <c r="G11" s="10">
        <f t="shared" si="0"/>
        <v>83.65</v>
      </c>
    </row>
    <row r="12" spans="1:7" ht="15.75">
      <c r="A12" s="8" t="s">
        <v>95</v>
      </c>
      <c r="B12" s="9">
        <v>82</v>
      </c>
      <c r="C12" s="9">
        <v>1</v>
      </c>
      <c r="D12" s="9">
        <v>90</v>
      </c>
      <c r="E12" s="9">
        <v>1</v>
      </c>
      <c r="F12" s="9"/>
      <c r="G12" s="10">
        <f t="shared" si="0"/>
        <v>81.7</v>
      </c>
    </row>
    <row r="13" spans="1:7" ht="15.75">
      <c r="A13" s="14" t="s">
        <v>103</v>
      </c>
      <c r="B13" s="15">
        <v>86</v>
      </c>
      <c r="C13" s="15">
        <v>1</v>
      </c>
      <c r="D13" s="15">
        <v>78</v>
      </c>
      <c r="E13" s="15">
        <v>1</v>
      </c>
      <c r="F13" s="15"/>
      <c r="G13" s="16">
        <f t="shared" si="0"/>
        <v>77.900000000000006</v>
      </c>
    </row>
    <row r="14" spans="1:7" ht="15.75">
      <c r="A14" s="14" t="s">
        <v>105</v>
      </c>
      <c r="B14" s="15">
        <v>87</v>
      </c>
      <c r="C14" s="15">
        <v>1</v>
      </c>
      <c r="D14" s="15">
        <v>60</v>
      </c>
      <c r="E14" s="15">
        <v>1</v>
      </c>
      <c r="F14" s="15"/>
      <c r="G14" s="16">
        <f t="shared" si="0"/>
        <v>69.825000000000003</v>
      </c>
    </row>
    <row r="15" spans="1:7" ht="15.75">
      <c r="A15" s="14" t="s">
        <v>108</v>
      </c>
      <c r="B15" s="15">
        <v>77</v>
      </c>
      <c r="C15" s="15">
        <v>1</v>
      </c>
      <c r="D15" s="15">
        <v>70</v>
      </c>
      <c r="E15" s="15">
        <v>1</v>
      </c>
      <c r="F15" s="15"/>
      <c r="G15" s="16">
        <f t="shared" si="0"/>
        <v>69.825000000000003</v>
      </c>
    </row>
    <row r="16" spans="1:7" ht="15.75">
      <c r="A16" s="14" t="s">
        <v>106</v>
      </c>
      <c r="B16" s="15">
        <v>76</v>
      </c>
      <c r="C16" s="15">
        <v>1</v>
      </c>
      <c r="D16" s="15">
        <v>69</v>
      </c>
      <c r="E16" s="15">
        <v>1</v>
      </c>
      <c r="F16" s="15"/>
      <c r="G16" s="16">
        <f t="shared" si="0"/>
        <v>68.875</v>
      </c>
    </row>
    <row r="17" spans="1:7" ht="15.75">
      <c r="A17" s="14" t="s">
        <v>101</v>
      </c>
      <c r="B17" s="15">
        <v>78</v>
      </c>
      <c r="C17" s="15">
        <v>1</v>
      </c>
      <c r="D17" s="15">
        <v>65</v>
      </c>
      <c r="E17" s="15">
        <v>1</v>
      </c>
      <c r="F17" s="15"/>
      <c r="G17" s="16">
        <f t="shared" si="0"/>
        <v>67.924999999999997</v>
      </c>
    </row>
    <row r="18" spans="1:7" ht="15.75">
      <c r="A18" s="14" t="s">
        <v>99</v>
      </c>
      <c r="B18" s="15">
        <v>65</v>
      </c>
      <c r="C18" s="15">
        <v>1</v>
      </c>
      <c r="D18" s="15">
        <v>76</v>
      </c>
      <c r="E18" s="15">
        <v>1</v>
      </c>
      <c r="F18" s="15"/>
      <c r="G18" s="16">
        <f t="shared" si="0"/>
        <v>66.974999999999994</v>
      </c>
    </row>
    <row r="19" spans="1:7" ht="15.75">
      <c r="A19" s="3" t="s">
        <v>102</v>
      </c>
      <c r="B19" s="4"/>
      <c r="C19" s="4">
        <v>1</v>
      </c>
      <c r="D19" s="4"/>
      <c r="E19" s="4">
        <v>1</v>
      </c>
      <c r="F19" s="4"/>
      <c r="G19" s="5" t="str">
        <f t="shared" ref="G19:G22" si="1">IFERROR(IF(95*(B19*C19+D19*E19)=0,"",95*(B19*C19+D19*E19)/((C19+E19)*100)+F19),"")</f>
        <v/>
      </c>
    </row>
    <row r="20" spans="1:7" ht="15.75">
      <c r="A20" s="3" t="s">
        <v>104</v>
      </c>
      <c r="B20" s="4"/>
      <c r="C20" s="4">
        <v>1</v>
      </c>
      <c r="D20" s="4"/>
      <c r="E20" s="4">
        <v>1</v>
      </c>
      <c r="F20" s="4"/>
      <c r="G20" s="5" t="str">
        <f t="shared" si="1"/>
        <v/>
      </c>
    </row>
    <row r="21" spans="1:7" ht="15.75">
      <c r="A21" s="3" t="s">
        <v>107</v>
      </c>
      <c r="B21" s="4"/>
      <c r="C21" s="4">
        <v>1</v>
      </c>
      <c r="D21" s="4"/>
      <c r="E21" s="4">
        <v>1</v>
      </c>
      <c r="F21" s="4"/>
      <c r="G21" s="5" t="str">
        <f t="shared" si="1"/>
        <v/>
      </c>
    </row>
    <row r="22" spans="1:7" ht="15.75">
      <c r="A22" s="3" t="s">
        <v>110</v>
      </c>
      <c r="B22" s="4"/>
      <c r="C22" s="4">
        <v>1</v>
      </c>
      <c r="D22" s="4"/>
      <c r="E22" s="4">
        <v>1</v>
      </c>
      <c r="F22" s="4"/>
      <c r="G22" s="5" t="str">
        <f t="shared" si="1"/>
        <v/>
      </c>
    </row>
    <row r="23" spans="1:7" ht="15.75">
      <c r="A23" s="3"/>
      <c r="B23" s="4"/>
      <c r="C23" s="4"/>
      <c r="D23" s="4"/>
      <c r="E23" s="4"/>
      <c r="F23" s="4"/>
      <c r="G23" s="4"/>
    </row>
    <row r="24" spans="1:7" ht="15.75">
      <c r="A24" s="3"/>
      <c r="B24" s="4"/>
      <c r="C24" s="4"/>
      <c r="D24" s="4"/>
      <c r="E24" s="4"/>
      <c r="F24" s="4"/>
      <c r="G24" s="4"/>
    </row>
    <row r="25" spans="1:7" ht="15.75">
      <c r="A25" s="6" t="s">
        <v>25</v>
      </c>
      <c r="B25" s="4"/>
      <c r="C25" s="4"/>
      <c r="D25" s="4"/>
      <c r="E25" s="4"/>
      <c r="F25" s="4"/>
      <c r="G25" s="5">
        <f>IFERROR(AVERAGE(G7:G22),"")</f>
        <v>77.943750000000009</v>
      </c>
    </row>
    <row r="26" spans="1:7" ht="15.75">
      <c r="A26" s="3"/>
      <c r="B26" s="4"/>
      <c r="C26" s="4"/>
      <c r="D26" s="4"/>
      <c r="E26" s="4"/>
      <c r="F26" s="4"/>
      <c r="G26" s="4"/>
    </row>
    <row r="27" spans="1:7" ht="15.75">
      <c r="A27" s="3" t="s">
        <v>26</v>
      </c>
      <c r="B27" s="4" t="s">
        <v>85</v>
      </c>
      <c r="C27" s="4">
        <f>B27*0.4</f>
        <v>6.4</v>
      </c>
      <c r="D27" s="4"/>
      <c r="E27" s="4"/>
      <c r="F27" s="4"/>
      <c r="G27" s="4"/>
    </row>
  </sheetData>
  <sortState xmlns:xlrd2="http://schemas.microsoft.com/office/spreadsheetml/2017/richdata2" ref="A7:G18">
    <sortCondition descending="1" ref="G7"/>
  </sortState>
  <mergeCells count="6">
    <mergeCell ref="A2:G2"/>
    <mergeCell ref="A5:A6"/>
    <mergeCell ref="B5:C5"/>
    <mergeCell ref="D5:E5"/>
    <mergeCell ref="F5:F6"/>
    <mergeCell ref="G5:G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7"/>
  <sheetViews>
    <sheetView workbookViewId="0">
      <selection activeCell="I7" sqref="I7:I8"/>
    </sheetView>
  </sheetViews>
  <sheetFormatPr defaultRowHeight="15"/>
  <cols>
    <col min="1" max="1" width="47" customWidth="1"/>
    <col min="9" max="9" width="15" customWidth="1"/>
  </cols>
  <sheetData>
    <row r="2" spans="1:9">
      <c r="A2" s="19" t="s">
        <v>111</v>
      </c>
      <c r="B2" s="20"/>
      <c r="C2" s="20"/>
      <c r="D2" s="20"/>
      <c r="E2" s="20"/>
      <c r="F2" s="20"/>
      <c r="G2" s="20"/>
      <c r="H2" s="20"/>
      <c r="I2" s="20"/>
    </row>
    <row r="5" spans="1:9" ht="129.94999999999999" customHeight="1">
      <c r="A5" s="17" t="s">
        <v>2</v>
      </c>
      <c r="B5" s="17" t="s">
        <v>112</v>
      </c>
      <c r="C5" s="21"/>
      <c r="D5" s="17" t="s">
        <v>113</v>
      </c>
      <c r="E5" s="21"/>
      <c r="F5" s="17" t="s">
        <v>114</v>
      </c>
      <c r="G5" s="21"/>
      <c r="H5" s="17" t="s">
        <v>6</v>
      </c>
      <c r="I5" s="17" t="s">
        <v>7</v>
      </c>
    </row>
    <row r="6" spans="1:9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8"/>
      <c r="I6" s="18"/>
    </row>
    <row r="7" spans="1:9" ht="15.75">
      <c r="A7" s="8" t="s">
        <v>117</v>
      </c>
      <c r="B7" s="9">
        <v>100</v>
      </c>
      <c r="C7" s="9">
        <v>1</v>
      </c>
      <c r="D7" s="9">
        <v>100</v>
      </c>
      <c r="E7" s="9">
        <v>1</v>
      </c>
      <c r="F7" s="9">
        <v>100</v>
      </c>
      <c r="G7" s="9">
        <v>1</v>
      </c>
      <c r="H7" s="9"/>
      <c r="I7" s="10">
        <f t="shared" ref="I7:I12" si="0">IFERROR(IF(95*(B7*C7+D7*E7+F7*G7)=0,"",95*(B7*C7+D7*E7+F7*G7)/((C7+E7+G7)*100)+H7),"")</f>
        <v>95</v>
      </c>
    </row>
    <row r="8" spans="1:9" ht="15.75">
      <c r="A8" s="8" t="s">
        <v>118</v>
      </c>
      <c r="B8" s="9">
        <v>100</v>
      </c>
      <c r="C8" s="9">
        <v>1</v>
      </c>
      <c r="D8" s="9">
        <v>100</v>
      </c>
      <c r="E8" s="9">
        <v>1</v>
      </c>
      <c r="F8" s="9">
        <v>100</v>
      </c>
      <c r="G8" s="9">
        <v>1</v>
      </c>
      <c r="H8" s="9"/>
      <c r="I8" s="10">
        <f t="shared" si="0"/>
        <v>95</v>
      </c>
    </row>
    <row r="9" spans="1:9" ht="15.75">
      <c r="A9" s="3" t="s">
        <v>119</v>
      </c>
      <c r="B9" s="4">
        <v>100</v>
      </c>
      <c r="C9" s="4">
        <v>1</v>
      </c>
      <c r="D9" s="4">
        <v>95</v>
      </c>
      <c r="E9" s="4">
        <v>1</v>
      </c>
      <c r="F9" s="4">
        <v>100</v>
      </c>
      <c r="G9" s="4">
        <v>1</v>
      </c>
      <c r="H9" s="4"/>
      <c r="I9" s="5">
        <f t="shared" si="0"/>
        <v>93.416666666666671</v>
      </c>
    </row>
    <row r="10" spans="1:9" ht="15.75">
      <c r="A10" s="3" t="s">
        <v>120</v>
      </c>
      <c r="B10" s="4">
        <v>90</v>
      </c>
      <c r="C10" s="4">
        <v>1</v>
      </c>
      <c r="D10" s="4">
        <v>97</v>
      </c>
      <c r="E10" s="4">
        <v>1</v>
      </c>
      <c r="F10" s="4">
        <v>90</v>
      </c>
      <c r="G10" s="4">
        <v>1</v>
      </c>
      <c r="H10" s="4"/>
      <c r="I10" s="5">
        <f t="shared" si="0"/>
        <v>87.716666666666669</v>
      </c>
    </row>
    <row r="11" spans="1:9" ht="15.75">
      <c r="A11" s="3" t="s">
        <v>115</v>
      </c>
      <c r="B11" s="4">
        <v>90</v>
      </c>
      <c r="C11" s="4">
        <v>1</v>
      </c>
      <c r="D11" s="4">
        <v>75</v>
      </c>
      <c r="E11" s="4">
        <v>1</v>
      </c>
      <c r="F11" s="4">
        <v>100</v>
      </c>
      <c r="G11" s="4">
        <v>1</v>
      </c>
      <c r="H11" s="4"/>
      <c r="I11" s="5">
        <f t="shared" si="0"/>
        <v>83.916666666666671</v>
      </c>
    </row>
    <row r="12" spans="1:9" ht="15.75">
      <c r="A12" s="3" t="s">
        <v>116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25</v>
      </c>
      <c r="B15" s="4"/>
      <c r="C15" s="4"/>
      <c r="D15" s="4"/>
      <c r="E15" s="4"/>
      <c r="F15" s="4"/>
      <c r="G15" s="4"/>
      <c r="H15" s="4"/>
      <c r="I15" s="5">
        <f>IFERROR(AVERAGE(I7:I12),"")</f>
        <v>91.01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26</v>
      </c>
      <c r="B17" s="4" t="s">
        <v>121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1">
    <sortCondition descending="1" ref="I7:I11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2"/>
  <sheetViews>
    <sheetView workbookViewId="0">
      <selection activeCell="J9" sqref="J9"/>
    </sheetView>
  </sheetViews>
  <sheetFormatPr defaultRowHeight="15"/>
  <cols>
    <col min="1" max="1" width="47" customWidth="1"/>
    <col min="7" max="7" width="15" customWidth="1"/>
  </cols>
  <sheetData>
    <row r="2" spans="1:7">
      <c r="A2" s="19" t="s">
        <v>122</v>
      </c>
      <c r="B2" s="20"/>
      <c r="C2" s="20"/>
      <c r="D2" s="20"/>
      <c r="E2" s="20"/>
      <c r="F2" s="20"/>
      <c r="G2" s="20"/>
    </row>
    <row r="5" spans="1:7" ht="129.94999999999999" customHeight="1">
      <c r="A5" s="17" t="s">
        <v>2</v>
      </c>
      <c r="B5" s="17" t="s">
        <v>67</v>
      </c>
      <c r="C5" s="21"/>
      <c r="D5" s="17" t="s">
        <v>68</v>
      </c>
      <c r="E5" s="21"/>
      <c r="F5" s="17" t="s">
        <v>6</v>
      </c>
      <c r="G5" s="17" t="s">
        <v>7</v>
      </c>
    </row>
    <row r="6" spans="1:7" ht="15.95" customHeight="1">
      <c r="A6" s="18"/>
      <c r="B6" s="1" t="s">
        <v>8</v>
      </c>
      <c r="C6" s="1" t="s">
        <v>9</v>
      </c>
      <c r="D6" s="1" t="s">
        <v>8</v>
      </c>
      <c r="E6" s="1" t="s">
        <v>9</v>
      </c>
      <c r="F6" s="18"/>
      <c r="G6" s="18"/>
    </row>
    <row r="7" spans="1:7" ht="15.75">
      <c r="A7" s="3" t="s">
        <v>123</v>
      </c>
      <c r="B7" s="4"/>
      <c r="C7" s="4">
        <v>1</v>
      </c>
      <c r="D7" s="4"/>
      <c r="E7" s="4">
        <v>1</v>
      </c>
      <c r="F7" s="4"/>
      <c r="G7" s="5" t="str">
        <f>IFERROR(IF(95*(B7*C7+D7*E7)=0,"",95*(B7*C7+D7*E7)/((C7+E7)*100)+F7),"")</f>
        <v/>
      </c>
    </row>
    <row r="8" spans="1:7" ht="15.75">
      <c r="A8" s="3"/>
      <c r="B8" s="4"/>
      <c r="C8" s="4"/>
      <c r="D8" s="4"/>
      <c r="E8" s="4"/>
      <c r="F8" s="4"/>
      <c r="G8" s="4"/>
    </row>
    <row r="9" spans="1:7" ht="15.75">
      <c r="A9" s="3"/>
      <c r="B9" s="4"/>
      <c r="C9" s="4"/>
      <c r="D9" s="4"/>
      <c r="E9" s="4"/>
      <c r="F9" s="4"/>
      <c r="G9" s="4"/>
    </row>
    <row r="10" spans="1:7" ht="15.75">
      <c r="A10" s="6" t="s">
        <v>25</v>
      </c>
      <c r="B10" s="4"/>
      <c r="C10" s="4"/>
      <c r="D10" s="4"/>
      <c r="E10" s="4"/>
      <c r="F10" s="4"/>
      <c r="G10" s="5" t="str">
        <f>IFERROR(AVERAGE(G7:G7),"")</f>
        <v/>
      </c>
    </row>
    <row r="11" spans="1:7" ht="15.75">
      <c r="A11" s="3"/>
      <c r="B11" s="4"/>
      <c r="C11" s="4"/>
      <c r="D11" s="4"/>
      <c r="E11" s="4"/>
      <c r="F11" s="4"/>
      <c r="G11" s="4"/>
    </row>
    <row r="12" spans="1:7" ht="15.75">
      <c r="A12" s="3" t="s">
        <v>26</v>
      </c>
      <c r="B12" s="4" t="s">
        <v>124</v>
      </c>
      <c r="C12" s="4">
        <f>B12*0.4</f>
        <v>0.4</v>
      </c>
      <c r="D12" s="4"/>
      <c r="E12" s="4"/>
      <c r="F12" s="4"/>
      <c r="G12" s="4"/>
    </row>
  </sheetData>
  <mergeCells count="6">
    <mergeCell ref="G5:G6"/>
    <mergeCell ref="A2:G2"/>
    <mergeCell ref="A5:A6"/>
    <mergeCell ref="B5:C5"/>
    <mergeCell ref="D5:E5"/>
    <mergeCell ref="F5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Середній бал</vt:lpstr>
      <vt:lpstr>ІПЗ-21</vt:lpstr>
      <vt:lpstr>ІПЗ-22</vt:lpstr>
      <vt:lpstr>ІПЗ-22ск</vt:lpstr>
      <vt:lpstr>ІПЗ-23</vt:lpstr>
      <vt:lpstr>ІПЗ-23ск</vt:lpstr>
      <vt:lpstr>ІПЗ-24</vt:lpstr>
      <vt:lpstr>ІПЗ-24м</vt:lpstr>
      <vt:lpstr>ІПЗ-24ск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2025-01-22T00:23:18Z</dcterms:created>
  <dcterms:modified xsi:type="dcterms:W3CDTF">2025-02-03T10:35:53Z</dcterms:modified>
</cp:coreProperties>
</file>