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Owlsander\Desktop\CSK_PROGRAM\Рейтинг\"/>
    </mc:Choice>
  </mc:AlternateContent>
  <xr:revisionPtr revIDLastSave="0" documentId="13_ncr:1_{CCCE3191-E399-4867-A56F-7454AB90170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Середній бал" sheetId="1" r:id="rId1"/>
    <sheet name="ІПЗ-22" sheetId="2" r:id="rId2"/>
    <sheet name="ІПЗ-23" sheetId="3" r:id="rId3"/>
    <sheet name="ІПЗ-23ск" sheetId="4" r:id="rId4"/>
    <sheet name="ІПЗ-24" sheetId="5" r:id="rId5"/>
    <sheet name="ІПЗ-24м" sheetId="6" r:id="rId6"/>
    <sheet name="ІПЗ-24ск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7" l="1"/>
  <c r="O7" i="7"/>
  <c r="O10" i="7" s="1"/>
  <c r="C17" i="6"/>
  <c r="M10" i="6"/>
  <c r="M7" i="6"/>
  <c r="M12" i="6"/>
  <c r="M8" i="6"/>
  <c r="M11" i="6"/>
  <c r="M9" i="6"/>
  <c r="M15" i="6" s="1"/>
  <c r="C27" i="5"/>
  <c r="I22" i="5"/>
  <c r="I8" i="5"/>
  <c r="I21" i="5"/>
  <c r="I20" i="5"/>
  <c r="I13" i="5"/>
  <c r="I16" i="5"/>
  <c r="I19" i="5"/>
  <c r="I7" i="5"/>
  <c r="I15" i="5"/>
  <c r="I14" i="5"/>
  <c r="I18" i="5"/>
  <c r="I11" i="5"/>
  <c r="I17" i="5"/>
  <c r="I9" i="5"/>
  <c r="I10" i="5"/>
  <c r="I12" i="5"/>
  <c r="C15" i="4"/>
  <c r="M8" i="4"/>
  <c r="M9" i="4"/>
  <c r="M7" i="4"/>
  <c r="M10" i="4"/>
  <c r="C27" i="3"/>
  <c r="O22" i="3"/>
  <c r="O21" i="3"/>
  <c r="O20" i="3"/>
  <c r="O9" i="3"/>
  <c r="O10" i="3"/>
  <c r="O19" i="3"/>
  <c r="O18" i="3"/>
  <c r="O11" i="3"/>
  <c r="O17" i="3"/>
  <c r="O16" i="3"/>
  <c r="O15" i="3"/>
  <c r="O14" i="3"/>
  <c r="O13" i="3"/>
  <c r="O7" i="3"/>
  <c r="O8" i="3"/>
  <c r="O12" i="3"/>
  <c r="C40" i="2"/>
  <c r="M8" i="2"/>
  <c r="M35" i="2"/>
  <c r="M34" i="2"/>
  <c r="M33" i="2"/>
  <c r="M32" i="2"/>
  <c r="M9" i="2"/>
  <c r="M15" i="2"/>
  <c r="M16" i="2"/>
  <c r="M31" i="2"/>
  <c r="M30" i="2"/>
  <c r="M29" i="2"/>
  <c r="M28" i="2"/>
  <c r="M27" i="2"/>
  <c r="M17" i="2"/>
  <c r="M26" i="2"/>
  <c r="M25" i="2"/>
  <c r="M24" i="2"/>
  <c r="M10" i="2"/>
  <c r="M7" i="2"/>
  <c r="M23" i="2"/>
  <c r="M22" i="2"/>
  <c r="M13" i="2"/>
  <c r="M12" i="2"/>
  <c r="M14" i="2"/>
  <c r="M21" i="2"/>
  <c r="M11" i="2"/>
  <c r="M20" i="2"/>
  <c r="M19" i="2"/>
  <c r="M18" i="2"/>
  <c r="M38" i="2" s="1"/>
  <c r="I25" i="5" l="1"/>
  <c r="M13" i="4"/>
  <c r="O25" i="3"/>
  <c r="B4" i="1" s="1"/>
</calcChain>
</file>

<file path=xl/sharedStrings.xml><?xml version="1.0" encoding="utf-8"?>
<sst xmlns="http://schemas.openxmlformats.org/spreadsheetml/2006/main" count="205" uniqueCount="110">
  <si>
    <t>Середній прохідний бал по факультету для груп, де навчається 1 студент за кошти держзамовлення</t>
  </si>
  <si>
    <t>ІПЗ-22</t>
  </si>
  <si>
    <t>ПІБ</t>
  </si>
  <si>
    <t>Розробка Windows-додатків на Visual C++ (курсова робота)</t>
  </si>
  <si>
    <t>Бази даних (курсова робота)</t>
  </si>
  <si>
    <t>Бази даних</t>
  </si>
  <si>
    <t>Операційні системи та безпека даних</t>
  </si>
  <si>
    <t>Основи програмування на мові С#</t>
  </si>
  <si>
    <t>Дод. бали</t>
  </si>
  <si>
    <t>Бали рейтингу</t>
  </si>
  <si>
    <t>Оцінка</t>
  </si>
  <si>
    <t>Кредити</t>
  </si>
  <si>
    <t>БАРАНЬКО Владислав Сергійович</t>
  </si>
  <si>
    <t>БЄЛОВ Дмитро Володимирович</t>
  </si>
  <si>
    <t>БЗЕНКО Кірілл Олександрович</t>
  </si>
  <si>
    <t>БІБЛЕНКО Данило Іванович</t>
  </si>
  <si>
    <t>БОЙКО Ігор Олександрович</t>
  </si>
  <si>
    <t>БОРДУСЬ Аліна Володимирівна</t>
  </si>
  <si>
    <t>БУЙНІЦЬКА Дар’я Ігорівна</t>
  </si>
  <si>
    <t>ВОРОНІН Владислав Віталійович</t>
  </si>
  <si>
    <t>ГРУШИЦЬКИЙ Іван Васильович</t>
  </si>
  <si>
    <t>ДРЕНОВ Дмитро Артурович</t>
  </si>
  <si>
    <t>ЖЕРДЄВ Едуард Сергійович</t>
  </si>
  <si>
    <t>ІВАНЧЕНКО Нікіта Володимирович</t>
  </si>
  <si>
    <t>ІВАЩЕНКО Костянтин Романович</t>
  </si>
  <si>
    <t>КОЧЕРГА Павло Костянтинович</t>
  </si>
  <si>
    <t>КУДЕЛЯ Лілія Олександрівна</t>
  </si>
  <si>
    <t>КУЛІКОВ Михайло Ігорович</t>
  </si>
  <si>
    <t>ЛІГЕРКО Артур Артемович</t>
  </si>
  <si>
    <t>МАРЧЕНКО Олена Віталіївна</t>
  </si>
  <si>
    <t>МИХАЙЛИК Анастасія Володимирівна</t>
  </si>
  <si>
    <t>МІШИН Владислав Олександрович</t>
  </si>
  <si>
    <t>НОВОСЬОЛОВ Микита Георгійович</t>
  </si>
  <si>
    <t>ПРИХОДЬКО Максим Ігорович</t>
  </si>
  <si>
    <t>СИВОЛАП Микита Сергійович</t>
  </si>
  <si>
    <t>ТАТАРЕНКО Тимофій Геннадійович</t>
  </si>
  <si>
    <t>ТИХОМИРОВ Богдан Анатолійович</t>
  </si>
  <si>
    <t>ШАХ Микита Олександрович</t>
  </si>
  <si>
    <t>ШТЕФАН Іван Сергійович</t>
  </si>
  <si>
    <t>ЩЕРБИНА Артем Андрійович</t>
  </si>
  <si>
    <t>ЮШКОВ Артем Сергійович</t>
  </si>
  <si>
    <t>Середнє значення</t>
  </si>
  <si>
    <t>Всього</t>
  </si>
  <si>
    <t>29</t>
  </si>
  <si>
    <t>ІПЗ-23</t>
  </si>
  <si>
    <t>Об`єктно-орієнтоване програмування на C++ (курсова робота)</t>
  </si>
  <si>
    <t>Технології Web-програмування (курсова робота)</t>
  </si>
  <si>
    <t>Архітектура комп`ютера та вбудовані мікропроцесорні системи</t>
  </si>
  <si>
    <t>Іноземна мова</t>
  </si>
  <si>
    <t>Технології Web-програмування</t>
  </si>
  <si>
    <t>Чисельні методи при програмуванні</t>
  </si>
  <si>
    <t>БОЙКО Максим Сергійович</t>
  </si>
  <si>
    <t>ГАВА Євген Сергійович</t>
  </si>
  <si>
    <t>ГАЄВСЬКИЙ Святослав Валерійович</t>
  </si>
  <si>
    <t>ГРИЩЕНКО Ілля Володимирович</t>
  </si>
  <si>
    <t>КОСТЕЦЬКА Катерина Геннадіївна</t>
  </si>
  <si>
    <t>КУЧЕРЕНКО Богдана Олександрівна</t>
  </si>
  <si>
    <t>ЛОПАТНІЧЕНКО Євгеній Олегович</t>
  </si>
  <si>
    <t>МІЩЕНКО Єгор Вікторович</t>
  </si>
  <si>
    <t>НОВІКОВА Марія Олександрівна</t>
  </si>
  <si>
    <t>ПЄРОВ Дмитро Миколайович</t>
  </si>
  <si>
    <t>СОКОЛЬНИК Олександр Сергійович</t>
  </si>
  <si>
    <t>СОЛОХІНА Ольга Валеріївна</t>
  </si>
  <si>
    <t>ТОПКА Іван Олегович</t>
  </si>
  <si>
    <t>ЦАРЕНКО Нікіта Костянтинович</t>
  </si>
  <si>
    <t>ШПИЛЬОВИЙ Гліб Євгенович</t>
  </si>
  <si>
    <t>ЯНЧЕНКО Мирослав Дмитрович</t>
  </si>
  <si>
    <t>16</t>
  </si>
  <si>
    <t>ІПЗ-23ск</t>
  </si>
  <si>
    <t>ВОЛИНЕЦЬ Станіслав Валерійович</t>
  </si>
  <si>
    <t>САВОНІК Юрій Миколайович</t>
  </si>
  <si>
    <t>ТАРВЕРДІЄВ Максим Едуардович</t>
  </si>
  <si>
    <t>ХОМІЧЕНКО Денис Олегович</t>
  </si>
  <si>
    <t>4</t>
  </si>
  <si>
    <t>ІПЗ-24</t>
  </si>
  <si>
    <t>Вища математика</t>
  </si>
  <si>
    <t>Історія української державності</t>
  </si>
  <si>
    <t>Основи програмування на С++</t>
  </si>
  <si>
    <t>ГРИНЬКО Ілля Андрійович</t>
  </si>
  <si>
    <t>ЄЖИЖАНСЬКИЙ Нікіта Володимирович</t>
  </si>
  <si>
    <t>ЗАЙКА Костянтин Павлович</t>
  </si>
  <si>
    <t>ЗОНЕНКО Ігор Юрійович</t>
  </si>
  <si>
    <t>ІШАЄВ Гева Йосипович</t>
  </si>
  <si>
    <t>КАРМАЗІН Костянтин Андрійович</t>
  </si>
  <si>
    <t>КАСИМ Максим Павлович</t>
  </si>
  <si>
    <t>КОЛЯСА Артем Олександрович</t>
  </si>
  <si>
    <t>ЛАТАНОВ Єгор Сергійович</t>
  </si>
  <si>
    <t>НЕДВИГА Матвій Костянтинович</t>
  </si>
  <si>
    <t>ПРИЙМАК Володимир Володимирович</t>
  </si>
  <si>
    <t>ПУПОВ Євгеній Сергійович</t>
  </si>
  <si>
    <t>РЕВЕНКО Данило Олександрович</t>
  </si>
  <si>
    <t>СТАРЕНЬКИЙ Данило Євгенович</t>
  </si>
  <si>
    <t>ШАРИК Аліса Михайлівна</t>
  </si>
  <si>
    <t>ЩУРОВ Вадим Андрійович</t>
  </si>
  <si>
    <t>ІПЗ-24м</t>
  </si>
  <si>
    <t>Фреймворки на основі C# (ASP, .NET, ASP NET CORE) (курсова робота)</t>
  </si>
  <si>
    <t>Програмування 3D-графіки для нативних (OpenGL), Web (WebGL) та Android-додатків (OpenGL ES)</t>
  </si>
  <si>
    <t>Фреймворки на основі C# (ASP, .NET, ASP NET CORE)</t>
  </si>
  <si>
    <t>Розробка Android-додатків</t>
  </si>
  <si>
    <t>Розробка Web-додатків з використанням сучасних фреймворків</t>
  </si>
  <si>
    <t>ДМИТРІЄВ Олексій Володимирович</t>
  </si>
  <si>
    <t>ІВАЩЕНКО Іван Віталійович</t>
  </si>
  <si>
    <t>КОВАЛЬ Віктор Павлович</t>
  </si>
  <si>
    <t>ПОЛІЩУК Тимур Максимович</t>
  </si>
  <si>
    <t>РОДІОНОВ Володимир Дмитрович</t>
  </si>
  <si>
    <t>СКОРИК Дмитро Юрійович</t>
  </si>
  <si>
    <t>6</t>
  </si>
  <si>
    <t>ІПЗ-24ск</t>
  </si>
  <si>
    <t>ШУЛЬГА Тимофій Володимирович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</si>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</sst>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tabSelected="1" workbookViewId="0"/>
  </sheetViews>
  <sheetFormatPr defaultRowHeight="15"/>
  <cols>
    <col min="2" max="2" width="27" style="8" customWidth="1"/>
  </cols>
  <sheetData>
    <row r="2" spans="2:2" ht="63" customHeight="1">
      <c r="B2" s="7" t="s">
        <v>0</v>
      </c>
    </row>
    <row r="3" spans="2:2">
      <c r="B3" s="1"/>
    </row>
    <row r="4" spans="2:2" ht="15.75" customHeight="1">
      <c r="B4" s="6">
        <f>AVERAGE('ІПЗ-22'!M38,'ІПЗ-23'!O25,'ІПЗ-23ск'!M13,'ІПЗ-24'!I25,'ІПЗ-24м'!M15,'ІПЗ-24ск'!O10)</f>
        <v>83.93816666666666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40"/>
  <sheetViews>
    <sheetView workbookViewId="0">
      <selection activeCell="A7" sqref="A7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5" spans="1:13" ht="129.94999999999999" customHeight="1">
      <c r="A5" s="9" t="s">
        <v>2</v>
      </c>
      <c r="B5" s="9" t="s">
        <v>3</v>
      </c>
      <c r="C5" s="10"/>
      <c r="D5" s="9" t="s">
        <v>4</v>
      </c>
      <c r="E5" s="10"/>
      <c r="F5" s="9" t="s">
        <v>5</v>
      </c>
      <c r="G5" s="10"/>
      <c r="H5" s="9" t="s">
        <v>6</v>
      </c>
      <c r="I5" s="10"/>
      <c r="J5" s="9" t="s">
        <v>7</v>
      </c>
      <c r="K5" s="10"/>
      <c r="L5" s="9" t="s">
        <v>8</v>
      </c>
      <c r="M5" s="9" t="s">
        <v>9</v>
      </c>
    </row>
    <row r="6" spans="1:13" ht="15.95" customHeight="1">
      <c r="A6" s="11"/>
      <c r="B6" s="7" t="s">
        <v>10</v>
      </c>
      <c r="C6" s="7" t="s">
        <v>11</v>
      </c>
      <c r="D6" s="7" t="s">
        <v>10</v>
      </c>
      <c r="E6" s="7" t="s">
        <v>11</v>
      </c>
      <c r="F6" s="7" t="s">
        <v>10</v>
      </c>
      <c r="G6" s="7" t="s">
        <v>11</v>
      </c>
      <c r="H6" s="7" t="s">
        <v>10</v>
      </c>
      <c r="I6" s="7" t="s">
        <v>11</v>
      </c>
      <c r="J6" s="7" t="s">
        <v>10</v>
      </c>
      <c r="K6" s="7" t="s">
        <v>11</v>
      </c>
      <c r="L6" s="11"/>
      <c r="M6" s="11"/>
    </row>
    <row r="7" spans="1:13" ht="15.75" customHeight="1">
      <c r="A7" s="14" t="s">
        <v>22</v>
      </c>
      <c r="B7" s="15">
        <v>100</v>
      </c>
      <c r="C7" s="15">
        <v>1</v>
      </c>
      <c r="D7" s="15">
        <v>95</v>
      </c>
      <c r="E7" s="15">
        <v>1</v>
      </c>
      <c r="F7" s="15">
        <v>100</v>
      </c>
      <c r="G7" s="15">
        <v>1</v>
      </c>
      <c r="H7" s="15">
        <v>99</v>
      </c>
      <c r="I7" s="15">
        <v>1</v>
      </c>
      <c r="J7" s="15">
        <v>100</v>
      </c>
      <c r="K7" s="15">
        <v>1</v>
      </c>
      <c r="L7" s="15">
        <v>1</v>
      </c>
      <c r="M7" s="16">
        <f>IFERROR(IF(95*(B7*C7+D7*E7+F7*G7+H7*I7+J7*K7)=0,"",95*(B7*C7+D7*E7+F7*G7+H7*I7+J7*K7)/((C7+E7+G7+I7+K7)*100)+L7),"")</f>
        <v>94.86</v>
      </c>
    </row>
    <row r="8" spans="1:13" ht="15.75" customHeight="1">
      <c r="A8" s="14" t="s">
        <v>40</v>
      </c>
      <c r="B8" s="15">
        <v>100</v>
      </c>
      <c r="C8" s="15">
        <v>1</v>
      </c>
      <c r="D8" s="15">
        <v>96</v>
      </c>
      <c r="E8" s="15">
        <v>1</v>
      </c>
      <c r="F8" s="15">
        <v>100</v>
      </c>
      <c r="G8" s="15">
        <v>1</v>
      </c>
      <c r="H8" s="15">
        <v>99</v>
      </c>
      <c r="I8" s="15">
        <v>1</v>
      </c>
      <c r="J8" s="15">
        <v>100</v>
      </c>
      <c r="K8" s="15">
        <v>1</v>
      </c>
      <c r="L8" s="15"/>
      <c r="M8" s="16">
        <f>IFERROR(IF(95*(B8*C8+D8*E8+F8*G8+H8*I8+J8*K8)=0,"",95*(B8*C8+D8*E8+F8*G8+H8*I8+J8*K8)/((C8+E8+G8+I8+K8)*100)+L8),"")</f>
        <v>94.05</v>
      </c>
    </row>
    <row r="9" spans="1:13" ht="15.75" customHeight="1">
      <c r="A9" s="14" t="s">
        <v>35</v>
      </c>
      <c r="B9" s="15">
        <v>100</v>
      </c>
      <c r="C9" s="15">
        <v>1</v>
      </c>
      <c r="D9" s="15">
        <v>95</v>
      </c>
      <c r="E9" s="15">
        <v>1</v>
      </c>
      <c r="F9" s="15">
        <v>100</v>
      </c>
      <c r="G9" s="15">
        <v>1</v>
      </c>
      <c r="H9" s="15">
        <v>99</v>
      </c>
      <c r="I9" s="15">
        <v>1</v>
      </c>
      <c r="J9" s="15">
        <v>100</v>
      </c>
      <c r="K9" s="15">
        <v>1</v>
      </c>
      <c r="L9" s="15"/>
      <c r="M9" s="16">
        <f>IFERROR(IF(95*(B9*C9+D9*E9+F9*G9+H9*I9+J9*K9)=0,"",95*(B9*C9+D9*E9+F9*G9+H9*I9+J9*K9)/((C9+E9+G9+I9+K9)*100)+L9),"")</f>
        <v>93.86</v>
      </c>
    </row>
    <row r="10" spans="1:13" ht="15.75" customHeight="1">
      <c r="A10" s="14" t="s">
        <v>23</v>
      </c>
      <c r="B10" s="15">
        <v>90</v>
      </c>
      <c r="C10" s="15">
        <v>1</v>
      </c>
      <c r="D10" s="15">
        <v>95</v>
      </c>
      <c r="E10" s="15">
        <v>1</v>
      </c>
      <c r="F10" s="15">
        <v>97</v>
      </c>
      <c r="G10" s="15">
        <v>1</v>
      </c>
      <c r="H10" s="15">
        <v>94</v>
      </c>
      <c r="I10" s="15">
        <v>1</v>
      </c>
      <c r="J10" s="15">
        <v>95</v>
      </c>
      <c r="K10" s="15">
        <v>1</v>
      </c>
      <c r="L10" s="15">
        <v>1</v>
      </c>
      <c r="M10" s="16">
        <f>IFERROR(IF(95*(B10*C10+D10*E10+F10*G10+H10*I10+J10*K10)=0,"",95*(B10*C10+D10*E10+F10*G10+H10*I10+J10*K10)/((C10+E10+G10+I10+K10)*100)+L10),"")</f>
        <v>90.49</v>
      </c>
    </row>
    <row r="11" spans="1:13" ht="15.75" customHeight="1">
      <c r="A11" s="14" t="s">
        <v>15</v>
      </c>
      <c r="B11" s="15">
        <v>100</v>
      </c>
      <c r="C11" s="15">
        <v>1</v>
      </c>
      <c r="D11" s="15">
        <v>70</v>
      </c>
      <c r="E11" s="15">
        <v>1</v>
      </c>
      <c r="F11" s="15">
        <v>95</v>
      </c>
      <c r="G11" s="15">
        <v>1</v>
      </c>
      <c r="H11" s="15">
        <v>91</v>
      </c>
      <c r="I11" s="15">
        <v>1</v>
      </c>
      <c r="J11" s="15">
        <v>100</v>
      </c>
      <c r="K11" s="15">
        <v>1</v>
      </c>
      <c r="L11" s="15"/>
      <c r="M11" s="16">
        <f>IFERROR(IF(95*(B11*C11+D11*E11+F11*G11+H11*I11+J11*K11)=0,"",95*(B11*C11+D11*E11+F11*G11+H11*I11+J11*K11)/((C11+E11+G11+I11+K11)*100)+L11),"")</f>
        <v>86.64</v>
      </c>
    </row>
    <row r="12" spans="1:13" ht="15.75" customHeight="1">
      <c r="A12" s="14" t="s">
        <v>18</v>
      </c>
      <c r="B12" s="15">
        <v>90</v>
      </c>
      <c r="C12" s="15">
        <v>1</v>
      </c>
      <c r="D12" s="15">
        <v>90</v>
      </c>
      <c r="E12" s="15">
        <v>1</v>
      </c>
      <c r="F12" s="15">
        <v>85</v>
      </c>
      <c r="G12" s="15">
        <v>1</v>
      </c>
      <c r="H12" s="15">
        <v>90</v>
      </c>
      <c r="I12" s="15">
        <v>1</v>
      </c>
      <c r="J12" s="15">
        <v>90</v>
      </c>
      <c r="K12" s="15">
        <v>1</v>
      </c>
      <c r="L12" s="15"/>
      <c r="M12" s="16">
        <f>IFERROR(IF(95*(B12*C12+D12*E12+F12*G12+H12*I12+J12*K12)=0,"",95*(B12*C12+D12*E12+F12*G12+H12*I12+J12*K12)/((C12+E12+G12+I12+K12)*100)+L12),"")</f>
        <v>84.55</v>
      </c>
    </row>
    <row r="13" spans="1:13" ht="15.75" customHeight="1">
      <c r="A13" s="14" t="s">
        <v>19</v>
      </c>
      <c r="B13" s="15">
        <v>90</v>
      </c>
      <c r="C13" s="15">
        <v>1</v>
      </c>
      <c r="D13" s="15">
        <v>92</v>
      </c>
      <c r="E13" s="15">
        <v>1</v>
      </c>
      <c r="F13" s="15">
        <v>73</v>
      </c>
      <c r="G13" s="15">
        <v>1</v>
      </c>
      <c r="H13" s="15">
        <v>90</v>
      </c>
      <c r="I13" s="15">
        <v>1</v>
      </c>
      <c r="J13" s="15">
        <v>90</v>
      </c>
      <c r="K13" s="15">
        <v>1</v>
      </c>
      <c r="L13" s="15"/>
      <c r="M13" s="16">
        <f>IFERROR(IF(95*(B13*C13+D13*E13+F13*G13+H13*I13+J13*K13)=0,"",95*(B13*C13+D13*E13+F13*G13+H13*I13+J13*K13)/((C13+E13+G13+I13+K13)*100)+L13),"")</f>
        <v>82.65</v>
      </c>
    </row>
    <row r="14" spans="1:13" ht="15.75" customHeight="1">
      <c r="A14" s="14" t="s">
        <v>17</v>
      </c>
      <c r="B14" s="15">
        <v>90</v>
      </c>
      <c r="C14" s="15">
        <v>1</v>
      </c>
      <c r="D14" s="15">
        <v>75</v>
      </c>
      <c r="E14" s="15">
        <v>1</v>
      </c>
      <c r="F14" s="15">
        <v>81</v>
      </c>
      <c r="G14" s="15">
        <v>1</v>
      </c>
      <c r="H14" s="15">
        <v>88</v>
      </c>
      <c r="I14" s="15">
        <v>1</v>
      </c>
      <c r="J14" s="15">
        <v>95</v>
      </c>
      <c r="K14" s="15">
        <v>1</v>
      </c>
      <c r="L14" s="15"/>
      <c r="M14" s="16">
        <f>IFERROR(IF(95*(B14*C14+D14*E14+F14*G14+H14*I14+J14*K14)=0,"",95*(B14*C14+D14*E14+F14*G14+H14*I14+J14*K14)/((C14+E14+G14+I14+K14)*100)+L14),"")</f>
        <v>81.510000000000005</v>
      </c>
    </row>
    <row r="15" spans="1:13" ht="15.75" customHeight="1">
      <c r="A15" s="14" t="s">
        <v>34</v>
      </c>
      <c r="B15" s="15">
        <v>90</v>
      </c>
      <c r="C15" s="15">
        <v>1</v>
      </c>
      <c r="D15" s="15">
        <v>90</v>
      </c>
      <c r="E15" s="15">
        <v>1</v>
      </c>
      <c r="F15" s="15">
        <v>86</v>
      </c>
      <c r="G15" s="15">
        <v>1</v>
      </c>
      <c r="H15" s="15">
        <v>80</v>
      </c>
      <c r="I15" s="15">
        <v>1</v>
      </c>
      <c r="J15" s="15">
        <v>70</v>
      </c>
      <c r="K15" s="15">
        <v>1</v>
      </c>
      <c r="L15" s="15"/>
      <c r="M15" s="16">
        <f>IFERROR(IF(95*(B15*C15+D15*E15+F15*G15+H15*I15+J15*K15)=0,"",95*(B15*C15+D15*E15+F15*G15+H15*I15+J15*K15)/((C15+E15+G15+I15+K15)*100)+L15),"")</f>
        <v>79.040000000000006</v>
      </c>
    </row>
    <row r="16" spans="1:13" ht="15.75" customHeight="1">
      <c r="A16" s="14" t="s">
        <v>33</v>
      </c>
      <c r="B16" s="15">
        <v>90</v>
      </c>
      <c r="C16" s="15">
        <v>1</v>
      </c>
      <c r="D16" s="15">
        <v>60</v>
      </c>
      <c r="E16" s="15">
        <v>1</v>
      </c>
      <c r="F16" s="15">
        <v>86</v>
      </c>
      <c r="G16" s="15">
        <v>1</v>
      </c>
      <c r="H16" s="15">
        <v>79</v>
      </c>
      <c r="I16" s="15">
        <v>1</v>
      </c>
      <c r="J16" s="15">
        <v>90</v>
      </c>
      <c r="K16" s="15">
        <v>1</v>
      </c>
      <c r="L16" s="15"/>
      <c r="M16" s="16">
        <f>IFERROR(IF(95*(B16*C16+D16*E16+F16*G16+H16*I16+J16*K16)=0,"",95*(B16*C16+D16*E16+F16*G16+H16*I16+J16*K16)/((C16+E16+G16+I16+K16)*100)+L16),"")</f>
        <v>76.95</v>
      </c>
    </row>
    <row r="17" spans="1:13" ht="15.75" customHeight="1">
      <c r="A17" s="14" t="s">
        <v>27</v>
      </c>
      <c r="B17" s="15">
        <v>70</v>
      </c>
      <c r="C17" s="15">
        <v>1</v>
      </c>
      <c r="D17" s="15">
        <v>70</v>
      </c>
      <c r="E17" s="15">
        <v>1</v>
      </c>
      <c r="F17" s="15">
        <v>80</v>
      </c>
      <c r="G17" s="15">
        <v>1</v>
      </c>
      <c r="H17" s="15">
        <v>71</v>
      </c>
      <c r="I17" s="15">
        <v>1</v>
      </c>
      <c r="J17" s="15">
        <v>85</v>
      </c>
      <c r="K17" s="15">
        <v>1</v>
      </c>
      <c r="L17" s="15"/>
      <c r="M17" s="16">
        <f>IFERROR(IF(95*(B17*C17+D17*E17+F17*G17+H17*I17+J17*K17)=0,"",95*(B17*C17+D17*E17+F17*G17+H17*I17+J17*K17)/((C17+E17+G17+I17+K17)*100)+L17),"")</f>
        <v>71.44</v>
      </c>
    </row>
    <row r="18" spans="1:13" ht="15.75" customHeight="1">
      <c r="A18" s="2" t="s">
        <v>12</v>
      </c>
      <c r="B18" s="3">
        <v>70</v>
      </c>
      <c r="C18" s="3">
        <v>1</v>
      </c>
      <c r="D18" s="3">
        <v>60</v>
      </c>
      <c r="E18" s="3">
        <v>1</v>
      </c>
      <c r="F18" s="3">
        <v>71</v>
      </c>
      <c r="G18" s="3">
        <v>1</v>
      </c>
      <c r="H18" s="3">
        <v>63</v>
      </c>
      <c r="I18" s="3">
        <v>1</v>
      </c>
      <c r="J18" s="3">
        <v>61</v>
      </c>
      <c r="K18" s="3">
        <v>1</v>
      </c>
      <c r="L18" s="3"/>
      <c r="M18" s="4">
        <f>IFERROR(IF(95*(B18*C18+D18*E18+F18*G18+H18*I18+J18*K18)=0,"",95*(B18*C18+D18*E18+F18*G18+H18*I18+J18*K18)/((C18+E18+G18+I18+K18)*100)+L18),"")</f>
        <v>61.75</v>
      </c>
    </row>
    <row r="19" spans="1:13" ht="15.75" customHeight="1">
      <c r="A19" s="2" t="s">
        <v>13</v>
      </c>
      <c r="B19" s="3"/>
      <c r="C19" s="3">
        <v>1</v>
      </c>
      <c r="D19" s="3"/>
      <c r="E19" s="3">
        <v>1</v>
      </c>
      <c r="F19" s="3"/>
      <c r="G19" s="3">
        <v>1</v>
      </c>
      <c r="H19" s="3"/>
      <c r="I19" s="3">
        <v>1</v>
      </c>
      <c r="J19" s="3"/>
      <c r="K19" s="3">
        <v>1</v>
      </c>
      <c r="L19" s="3"/>
      <c r="M19" s="4" t="str">
        <f>IFERROR(IF(95*(B19*C19+D19*E19+F19*G19+H19*I19+J19*K19)=0,"",95*(B19*C19+D19*E19+F19*G19+H19*I19+J19*K19)/((C19+E19+G19+I19+K19)*100)+L19),"")</f>
        <v/>
      </c>
    </row>
    <row r="20" spans="1:13" ht="15.75" customHeight="1">
      <c r="A20" s="2" t="s">
        <v>14</v>
      </c>
      <c r="B20" s="3"/>
      <c r="C20" s="3">
        <v>1</v>
      </c>
      <c r="D20" s="3"/>
      <c r="E20" s="3">
        <v>1</v>
      </c>
      <c r="F20" s="3"/>
      <c r="G20" s="3">
        <v>1</v>
      </c>
      <c r="H20" s="3"/>
      <c r="I20" s="3">
        <v>1</v>
      </c>
      <c r="J20" s="3"/>
      <c r="K20" s="3">
        <v>1</v>
      </c>
      <c r="L20" s="3"/>
      <c r="M20" s="4" t="str">
        <f>IFERROR(IF(95*(B20*C20+D20*E20+F20*G20+H20*I20+J20*K20)=0,"",95*(B20*C20+D20*E20+F20*G20+H20*I20+J20*K20)/((C20+E20+G20+I20+K20)*100)+L20),"")</f>
        <v/>
      </c>
    </row>
    <row r="21" spans="1:13" ht="15.75" customHeight="1">
      <c r="A21" s="2" t="s">
        <v>16</v>
      </c>
      <c r="B21" s="3"/>
      <c r="C21" s="3">
        <v>1</v>
      </c>
      <c r="D21" s="3"/>
      <c r="E21" s="3">
        <v>1</v>
      </c>
      <c r="F21" s="3"/>
      <c r="G21" s="3">
        <v>1</v>
      </c>
      <c r="H21" s="3"/>
      <c r="I21" s="3">
        <v>1</v>
      </c>
      <c r="J21" s="3"/>
      <c r="K21" s="3">
        <v>1</v>
      </c>
      <c r="L21" s="3"/>
      <c r="M21" s="4" t="str">
        <f>IFERROR(IF(95*(B21*C21+D21*E21+F21*G21+H21*I21+J21*K21)=0,"",95*(B21*C21+D21*E21+F21*G21+H21*I21+J21*K21)/((C21+E21+G21+I21+K21)*100)+L21),"")</f>
        <v/>
      </c>
    </row>
    <row r="22" spans="1:13" ht="15.75" customHeight="1">
      <c r="A22" s="2" t="s">
        <v>20</v>
      </c>
      <c r="B22" s="3"/>
      <c r="C22" s="3">
        <v>1</v>
      </c>
      <c r="D22" s="3"/>
      <c r="E22" s="3">
        <v>1</v>
      </c>
      <c r="F22" s="3"/>
      <c r="G22" s="3">
        <v>1</v>
      </c>
      <c r="H22" s="3"/>
      <c r="I22" s="3">
        <v>1</v>
      </c>
      <c r="J22" s="3"/>
      <c r="K22" s="3">
        <v>1</v>
      </c>
      <c r="L22" s="3"/>
      <c r="M22" s="4" t="str">
        <f>IFERROR(IF(95*(B22*C22+D22*E22+F22*G22+H22*I22+J22*K22)=0,"",95*(B22*C22+D22*E22+F22*G22+H22*I22+J22*K22)/((C22+E22+G22+I22+K22)*100)+L22),"")</f>
        <v/>
      </c>
    </row>
    <row r="23" spans="1:13" ht="15.75" customHeight="1">
      <c r="A23" s="2" t="s">
        <v>21</v>
      </c>
      <c r="B23" s="3"/>
      <c r="C23" s="3">
        <v>1</v>
      </c>
      <c r="D23" s="3"/>
      <c r="E23" s="3">
        <v>1</v>
      </c>
      <c r="F23" s="3"/>
      <c r="G23" s="3">
        <v>1</v>
      </c>
      <c r="H23" s="3"/>
      <c r="I23" s="3">
        <v>1</v>
      </c>
      <c r="J23" s="3"/>
      <c r="K23" s="3">
        <v>1</v>
      </c>
      <c r="L23" s="3"/>
      <c r="M23" s="4" t="str">
        <f>IFERROR(IF(95*(B23*C23+D23*E23+F23*G23+H23*I23+J23*K23)=0,"",95*(B23*C23+D23*E23+F23*G23+H23*I23+J23*K23)/((C23+E23+G23+I23+K23)*100)+L23),"")</f>
        <v/>
      </c>
    </row>
    <row r="24" spans="1:13" ht="15.75" customHeight="1">
      <c r="A24" s="2" t="s">
        <v>24</v>
      </c>
      <c r="B24" s="3"/>
      <c r="C24" s="3">
        <v>1</v>
      </c>
      <c r="D24" s="3"/>
      <c r="E24" s="3">
        <v>1</v>
      </c>
      <c r="F24" s="3"/>
      <c r="G24" s="3">
        <v>1</v>
      </c>
      <c r="H24" s="3"/>
      <c r="I24" s="3">
        <v>1</v>
      </c>
      <c r="J24" s="3"/>
      <c r="K24" s="3">
        <v>1</v>
      </c>
      <c r="L24" s="3"/>
      <c r="M24" s="4" t="str">
        <f>IFERROR(IF(95*(B24*C24+D24*E24+F24*G24+H24*I24+J24*K24)=0,"",95*(B24*C24+D24*E24+F24*G24+H24*I24+J24*K24)/((C24+E24+G24+I24+K24)*100)+L24),"")</f>
        <v/>
      </c>
    </row>
    <row r="25" spans="1:13" ht="15.75" customHeight="1">
      <c r="A25" s="2" t="s">
        <v>25</v>
      </c>
      <c r="B25" s="3"/>
      <c r="C25" s="3">
        <v>1</v>
      </c>
      <c r="D25" s="3"/>
      <c r="E25" s="3">
        <v>1</v>
      </c>
      <c r="F25" s="3"/>
      <c r="G25" s="3">
        <v>1</v>
      </c>
      <c r="H25" s="3"/>
      <c r="I25" s="3">
        <v>1</v>
      </c>
      <c r="J25" s="3"/>
      <c r="K25" s="3">
        <v>1</v>
      </c>
      <c r="L25" s="3"/>
      <c r="M25" s="4" t="str">
        <f>IFERROR(IF(95*(B25*C25+D25*E25+F25*G25+H25*I25+J25*K25)=0,"",95*(B25*C25+D25*E25+F25*G25+H25*I25+J25*K25)/((C25+E25+G25+I25+K25)*100)+L25),"")</f>
        <v/>
      </c>
    </row>
    <row r="26" spans="1:13" ht="15.75" customHeight="1">
      <c r="A26" s="2" t="s">
        <v>26</v>
      </c>
      <c r="B26" s="3"/>
      <c r="C26" s="3">
        <v>1</v>
      </c>
      <c r="D26" s="3"/>
      <c r="E26" s="3">
        <v>1</v>
      </c>
      <c r="F26" s="3"/>
      <c r="G26" s="3">
        <v>1</v>
      </c>
      <c r="H26" s="3"/>
      <c r="I26" s="3">
        <v>1</v>
      </c>
      <c r="J26" s="3"/>
      <c r="K26" s="3">
        <v>1</v>
      </c>
      <c r="L26" s="3"/>
      <c r="M26" s="4" t="str">
        <f>IFERROR(IF(95*(B26*C26+D26*E26+F26*G26+H26*I26+J26*K26)=0,"",95*(B26*C26+D26*E26+F26*G26+H26*I26+J26*K26)/((C26+E26+G26+I26+K26)*100)+L26),"")</f>
        <v/>
      </c>
    </row>
    <row r="27" spans="1:13" ht="15.75" customHeight="1">
      <c r="A27" s="2" t="s">
        <v>28</v>
      </c>
      <c r="B27" s="3"/>
      <c r="C27" s="3">
        <v>1</v>
      </c>
      <c r="D27" s="3"/>
      <c r="E27" s="3">
        <v>1</v>
      </c>
      <c r="F27" s="3"/>
      <c r="G27" s="3">
        <v>1</v>
      </c>
      <c r="H27" s="3"/>
      <c r="I27" s="3">
        <v>1</v>
      </c>
      <c r="J27" s="3"/>
      <c r="K27" s="3">
        <v>1</v>
      </c>
      <c r="L27" s="3"/>
      <c r="M27" s="4" t="str">
        <f>IFERROR(IF(95*(B27*C27+D27*E27+F27*G27+H27*I27+J27*K27)=0,"",95*(B27*C27+D27*E27+F27*G27+H27*I27+J27*K27)/((C27+E27+G27+I27+K27)*100)+L27),"")</f>
        <v/>
      </c>
    </row>
    <row r="28" spans="1:13" ht="15.75" customHeight="1">
      <c r="A28" s="2" t="s">
        <v>29</v>
      </c>
      <c r="B28" s="3"/>
      <c r="C28" s="3">
        <v>1</v>
      </c>
      <c r="D28" s="3"/>
      <c r="E28" s="3">
        <v>1</v>
      </c>
      <c r="F28" s="3"/>
      <c r="G28" s="3">
        <v>1</v>
      </c>
      <c r="H28" s="3"/>
      <c r="I28" s="3">
        <v>1</v>
      </c>
      <c r="J28" s="3"/>
      <c r="K28" s="3">
        <v>1</v>
      </c>
      <c r="L28" s="3"/>
      <c r="M28" s="4" t="str">
        <f>IFERROR(IF(95*(B28*C28+D28*E28+F28*G28+H28*I28+J28*K28)=0,"",95*(B28*C28+D28*E28+F28*G28+H28*I28+J28*K28)/((C28+E28+G28+I28+K28)*100)+L28),"")</f>
        <v/>
      </c>
    </row>
    <row r="29" spans="1:13" ht="15.75" customHeight="1">
      <c r="A29" s="2" t="s">
        <v>30</v>
      </c>
      <c r="B29" s="3"/>
      <c r="C29" s="3">
        <v>1</v>
      </c>
      <c r="D29" s="3"/>
      <c r="E29" s="3">
        <v>1</v>
      </c>
      <c r="F29" s="3"/>
      <c r="G29" s="3">
        <v>1</v>
      </c>
      <c r="H29" s="3"/>
      <c r="I29" s="3">
        <v>1</v>
      </c>
      <c r="J29" s="3"/>
      <c r="K29" s="3">
        <v>1</v>
      </c>
      <c r="L29" s="3"/>
      <c r="M29" s="4" t="str">
        <f>IFERROR(IF(95*(B29*C29+D29*E29+F29*G29+H29*I29+J29*K29)=0,"",95*(B29*C29+D29*E29+F29*G29+H29*I29+J29*K29)/((C29+E29+G29+I29+K29)*100)+L29),"")</f>
        <v/>
      </c>
    </row>
    <row r="30" spans="1:13" ht="15.75" customHeight="1">
      <c r="A30" s="2" t="s">
        <v>31</v>
      </c>
      <c r="B30" s="3"/>
      <c r="C30" s="3">
        <v>1</v>
      </c>
      <c r="D30" s="3"/>
      <c r="E30" s="3">
        <v>1</v>
      </c>
      <c r="F30" s="3"/>
      <c r="G30" s="3">
        <v>1</v>
      </c>
      <c r="H30" s="3"/>
      <c r="I30" s="3">
        <v>1</v>
      </c>
      <c r="J30" s="3"/>
      <c r="K30" s="3">
        <v>1</v>
      </c>
      <c r="L30" s="3"/>
      <c r="M30" s="4" t="str">
        <f>IFERROR(IF(95*(B30*C30+D30*E30+F30*G30+H30*I30+J30*K30)=0,"",95*(B30*C30+D30*E30+F30*G30+H30*I30+J30*K30)/((C30+E30+G30+I30+K30)*100)+L30),"")</f>
        <v/>
      </c>
    </row>
    <row r="31" spans="1:13" ht="15.75" customHeight="1">
      <c r="A31" s="2" t="s">
        <v>32</v>
      </c>
      <c r="B31" s="3"/>
      <c r="C31" s="3">
        <v>1</v>
      </c>
      <c r="D31" s="3"/>
      <c r="E31" s="3">
        <v>1</v>
      </c>
      <c r="F31" s="3"/>
      <c r="G31" s="3">
        <v>1</v>
      </c>
      <c r="H31" s="3"/>
      <c r="I31" s="3">
        <v>1</v>
      </c>
      <c r="J31" s="3"/>
      <c r="K31" s="3">
        <v>1</v>
      </c>
      <c r="L31" s="3"/>
      <c r="M31" s="4" t="str">
        <f>IFERROR(IF(95*(B31*C31+D31*E31+F31*G31+H31*I31+J31*K31)=0,"",95*(B31*C31+D31*E31+F31*G31+H31*I31+J31*K31)/((C31+E31+G31+I31+K31)*100)+L31),"")</f>
        <v/>
      </c>
    </row>
    <row r="32" spans="1:13" ht="15.75" customHeight="1">
      <c r="A32" s="2" t="s">
        <v>36</v>
      </c>
      <c r="B32" s="3"/>
      <c r="C32" s="3">
        <v>1</v>
      </c>
      <c r="D32" s="3"/>
      <c r="E32" s="3">
        <v>1</v>
      </c>
      <c r="F32" s="3"/>
      <c r="G32" s="3">
        <v>1</v>
      </c>
      <c r="H32" s="3"/>
      <c r="I32" s="3">
        <v>1</v>
      </c>
      <c r="J32" s="3"/>
      <c r="K32" s="3">
        <v>1</v>
      </c>
      <c r="L32" s="3"/>
      <c r="M32" s="4" t="str">
        <f>IFERROR(IF(95*(B32*C32+D32*E32+F32*G32+H32*I32+J32*K32)=0,"",95*(B32*C32+D32*E32+F32*G32+H32*I32+J32*K32)/((C32+E32+G32+I32+K32)*100)+L32),"")</f>
        <v/>
      </c>
    </row>
    <row r="33" spans="1:13" ht="15.75" customHeight="1">
      <c r="A33" s="2" t="s">
        <v>37</v>
      </c>
      <c r="B33" s="3"/>
      <c r="C33" s="3">
        <v>1</v>
      </c>
      <c r="D33" s="3"/>
      <c r="E33" s="3">
        <v>1</v>
      </c>
      <c r="F33" s="3"/>
      <c r="G33" s="3">
        <v>1</v>
      </c>
      <c r="H33" s="3"/>
      <c r="I33" s="3">
        <v>1</v>
      </c>
      <c r="J33" s="3"/>
      <c r="K33" s="3">
        <v>1</v>
      </c>
      <c r="L33" s="3"/>
      <c r="M33" s="4" t="str">
        <f>IFERROR(IF(95*(B33*C33+D33*E33+F33*G33+H33*I33+J33*K33)=0,"",95*(B33*C33+D33*E33+F33*G33+H33*I33+J33*K33)/((C33+E33+G33+I33+K33)*100)+L33),"")</f>
        <v/>
      </c>
    </row>
    <row r="34" spans="1:13" ht="15.75" customHeight="1">
      <c r="A34" s="2" t="s">
        <v>38</v>
      </c>
      <c r="B34" s="3"/>
      <c r="C34" s="3">
        <v>1</v>
      </c>
      <c r="D34" s="3"/>
      <c r="E34" s="3">
        <v>1</v>
      </c>
      <c r="F34" s="3"/>
      <c r="G34" s="3">
        <v>1</v>
      </c>
      <c r="H34" s="3"/>
      <c r="I34" s="3">
        <v>1</v>
      </c>
      <c r="J34" s="3"/>
      <c r="K34" s="3">
        <v>1</v>
      </c>
      <c r="L34" s="3"/>
      <c r="M34" s="4" t="str">
        <f>IFERROR(IF(95*(B34*C34+D34*E34+F34*G34+H34*I34+J34*K34)=0,"",95*(B34*C34+D34*E34+F34*G34+H34*I34+J34*K34)/((C34+E34+G34+I34+K34)*100)+L34),"")</f>
        <v/>
      </c>
    </row>
    <row r="35" spans="1:13" ht="15.75" customHeight="1">
      <c r="A35" s="2" t="s">
        <v>39</v>
      </c>
      <c r="B35" s="3"/>
      <c r="C35" s="3">
        <v>1</v>
      </c>
      <c r="D35" s="3"/>
      <c r="E35" s="3">
        <v>1</v>
      </c>
      <c r="F35" s="3"/>
      <c r="G35" s="3">
        <v>1</v>
      </c>
      <c r="H35" s="3"/>
      <c r="I35" s="3">
        <v>1</v>
      </c>
      <c r="J35" s="3"/>
      <c r="K35" s="3">
        <v>1</v>
      </c>
      <c r="L35" s="3"/>
      <c r="M35" s="4" t="str">
        <f>IFERROR(IF(95*(B35*C35+D35*E35+F35*G35+H35*I35+J35*K35)=0,"",95*(B35*C35+D35*E35+F35*G35+H35*I35+J35*K35)/((C35+E35+G35+I35+K35)*100)+L35),"")</f>
        <v/>
      </c>
    </row>
    <row r="36" spans="1:13" ht="15.75" customHeight="1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5.75" customHeight="1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5.75" customHeight="1">
      <c r="A38" s="5" t="s">
        <v>41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4">
        <f>IFERROR(AVERAGE(M7:M35),"")</f>
        <v>83.149166666666659</v>
      </c>
    </row>
    <row r="39" spans="1:13" ht="15.75" customHeight="1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5.75" customHeight="1">
      <c r="A40" s="2" t="s">
        <v>42</v>
      </c>
      <c r="B40" s="3" t="s">
        <v>43</v>
      </c>
      <c r="C40" s="3">
        <f>B40*0.4</f>
        <v>11.600000000000001</v>
      </c>
      <c r="D40" s="3"/>
      <c r="E40" s="3"/>
      <c r="F40" s="3"/>
      <c r="G40" s="3"/>
      <c r="H40" s="3"/>
      <c r="I40" s="3"/>
      <c r="J40" s="3"/>
      <c r="K40" s="3"/>
      <c r="L40" s="3"/>
      <c r="M40" s="3"/>
    </row>
  </sheetData>
  <sortState xmlns:xlrd2="http://schemas.microsoft.com/office/spreadsheetml/2017/richdata2" ref="A7:M18">
    <sortCondition descending="1" ref="M7:M18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27"/>
  <sheetViews>
    <sheetView workbookViewId="0">
      <selection activeCell="A7" sqref="A7"/>
    </sheetView>
  </sheetViews>
  <sheetFormatPr defaultRowHeight="15"/>
  <cols>
    <col min="1" max="1" width="47" style="8" customWidth="1"/>
    <col min="15" max="15" width="15" style="8" customWidth="1"/>
  </cols>
  <sheetData>
    <row r="2" spans="1:15">
      <c r="A2" s="12" t="s">
        <v>44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5" spans="1:15" ht="129.94999999999999" customHeight="1">
      <c r="A5" s="9" t="s">
        <v>2</v>
      </c>
      <c r="B5" s="9" t="s">
        <v>45</v>
      </c>
      <c r="C5" s="10"/>
      <c r="D5" s="9" t="s">
        <v>46</v>
      </c>
      <c r="E5" s="10"/>
      <c r="F5" s="9" t="s">
        <v>47</v>
      </c>
      <c r="G5" s="10"/>
      <c r="H5" s="9" t="s">
        <v>48</v>
      </c>
      <c r="I5" s="10"/>
      <c r="J5" s="9" t="s">
        <v>49</v>
      </c>
      <c r="K5" s="10"/>
      <c r="L5" s="9" t="s">
        <v>50</v>
      </c>
      <c r="M5" s="10"/>
      <c r="N5" s="9" t="s">
        <v>8</v>
      </c>
      <c r="O5" s="9" t="s">
        <v>9</v>
      </c>
    </row>
    <row r="6" spans="1:15" ht="15.95" customHeight="1">
      <c r="A6" s="11"/>
      <c r="B6" s="7" t="s">
        <v>10</v>
      </c>
      <c r="C6" s="7" t="s">
        <v>11</v>
      </c>
      <c r="D6" s="7" t="s">
        <v>10</v>
      </c>
      <c r="E6" s="7" t="s">
        <v>11</v>
      </c>
      <c r="F6" s="7" t="s">
        <v>10</v>
      </c>
      <c r="G6" s="7" t="s">
        <v>11</v>
      </c>
      <c r="H6" s="7" t="s">
        <v>10</v>
      </c>
      <c r="I6" s="7" t="s">
        <v>11</v>
      </c>
      <c r="J6" s="7" t="s">
        <v>10</v>
      </c>
      <c r="K6" s="7" t="s">
        <v>11</v>
      </c>
      <c r="L6" s="7" t="s">
        <v>10</v>
      </c>
      <c r="M6" s="7" t="s">
        <v>11</v>
      </c>
      <c r="N6" s="11"/>
      <c r="O6" s="11"/>
    </row>
    <row r="7" spans="1:15" ht="15.75" customHeight="1">
      <c r="A7" s="14" t="s">
        <v>53</v>
      </c>
      <c r="B7" s="15">
        <v>100</v>
      </c>
      <c r="C7" s="15">
        <v>1</v>
      </c>
      <c r="D7" s="15">
        <v>100</v>
      </c>
      <c r="E7" s="15">
        <v>1</v>
      </c>
      <c r="F7" s="15">
        <v>99</v>
      </c>
      <c r="G7" s="15">
        <v>1</v>
      </c>
      <c r="H7" s="15">
        <v>95</v>
      </c>
      <c r="I7" s="15">
        <v>1</v>
      </c>
      <c r="J7" s="15">
        <v>100</v>
      </c>
      <c r="K7" s="15">
        <v>1</v>
      </c>
      <c r="L7" s="15">
        <v>100</v>
      </c>
      <c r="M7" s="15">
        <v>1</v>
      </c>
      <c r="N7" s="15"/>
      <c r="O7" s="16">
        <f>IFERROR(IF(95*(B7*C7+D7*E7+F7*G7+H7*I7+J7*K7+L7*M7)=0,"",95*(B7*C7+D7*E7+F7*G7+H7*I7+J7*K7+L7*M7)/((C7+E7+G7+I7+K7+M7)*100)+N7),"")</f>
        <v>94.05</v>
      </c>
    </row>
    <row r="8" spans="1:15" ht="15.75" customHeight="1">
      <c r="A8" s="14" t="s">
        <v>52</v>
      </c>
      <c r="B8" s="15">
        <v>100</v>
      </c>
      <c r="C8" s="15">
        <v>1</v>
      </c>
      <c r="D8" s="15">
        <v>100</v>
      </c>
      <c r="E8" s="15">
        <v>1</v>
      </c>
      <c r="F8" s="15">
        <v>90</v>
      </c>
      <c r="G8" s="15">
        <v>1</v>
      </c>
      <c r="H8" s="15">
        <v>92</v>
      </c>
      <c r="I8" s="15">
        <v>1</v>
      </c>
      <c r="J8" s="15">
        <v>100</v>
      </c>
      <c r="K8" s="15">
        <v>1</v>
      </c>
      <c r="L8" s="15">
        <v>98</v>
      </c>
      <c r="M8" s="15">
        <v>1</v>
      </c>
      <c r="N8" s="15"/>
      <c r="O8" s="16">
        <f>IFERROR(IF(95*(B8*C8+D8*E8+F8*G8+H8*I8+J8*K8+L8*M8)=0,"",95*(B8*C8+D8*E8+F8*G8+H8*I8+J8*K8+L8*M8)/((C8+E8+G8+I8+K8+M8)*100)+N8),"")</f>
        <v>91.833333333333329</v>
      </c>
    </row>
    <row r="9" spans="1:15" ht="15.75" customHeight="1">
      <c r="A9" s="14" t="s">
        <v>63</v>
      </c>
      <c r="B9" s="15">
        <v>100</v>
      </c>
      <c r="C9" s="15">
        <v>1</v>
      </c>
      <c r="D9" s="15">
        <v>100</v>
      </c>
      <c r="E9" s="15">
        <v>1</v>
      </c>
      <c r="F9" s="15">
        <v>100</v>
      </c>
      <c r="G9" s="15">
        <v>1</v>
      </c>
      <c r="H9" s="15">
        <v>74</v>
      </c>
      <c r="I9" s="15">
        <v>1</v>
      </c>
      <c r="J9" s="15">
        <v>100</v>
      </c>
      <c r="K9" s="15">
        <v>1</v>
      </c>
      <c r="L9" s="15">
        <v>96</v>
      </c>
      <c r="M9" s="15">
        <v>1</v>
      </c>
      <c r="N9" s="15"/>
      <c r="O9" s="16">
        <f>IFERROR(IF(95*(B9*C9+D9*E9+F9*G9+H9*I9+J9*K9+L9*M9)=0,"",95*(B9*C9+D9*E9+F9*G9+H9*I9+J9*K9+L9*M9)/((C9+E9+G9+I9+K9+M9)*100)+N9),"")</f>
        <v>90.25</v>
      </c>
    </row>
    <row r="10" spans="1:15" ht="15.75" customHeight="1">
      <c r="A10" s="14" t="s">
        <v>62</v>
      </c>
      <c r="B10" s="15">
        <v>100</v>
      </c>
      <c r="C10" s="15">
        <v>1</v>
      </c>
      <c r="D10" s="15">
        <v>90</v>
      </c>
      <c r="E10" s="15">
        <v>1</v>
      </c>
      <c r="F10" s="15">
        <v>94</v>
      </c>
      <c r="G10" s="15">
        <v>1</v>
      </c>
      <c r="H10" s="15">
        <v>92</v>
      </c>
      <c r="I10" s="15">
        <v>1</v>
      </c>
      <c r="J10" s="15">
        <v>90</v>
      </c>
      <c r="K10" s="15">
        <v>1</v>
      </c>
      <c r="L10" s="15">
        <v>99</v>
      </c>
      <c r="M10" s="15">
        <v>1</v>
      </c>
      <c r="N10" s="15"/>
      <c r="O10" s="16">
        <f>IFERROR(IF(95*(B10*C10+D10*E10+F10*G10+H10*I10+J10*K10+L10*M10)=0,"",95*(B10*C10+D10*E10+F10*G10+H10*I10+J10*K10+L10*M10)/((C10+E10+G10+I10+K10+M10)*100)+N10),"")</f>
        <v>89.458333333333329</v>
      </c>
    </row>
    <row r="11" spans="1:15" ht="15.75" customHeight="1">
      <c r="A11" s="14" t="s">
        <v>59</v>
      </c>
      <c r="B11" s="15">
        <v>90</v>
      </c>
      <c r="C11" s="15">
        <v>1</v>
      </c>
      <c r="D11" s="15">
        <v>90</v>
      </c>
      <c r="E11" s="15">
        <v>1</v>
      </c>
      <c r="F11" s="15">
        <v>92</v>
      </c>
      <c r="G11" s="15">
        <v>1</v>
      </c>
      <c r="H11" s="15">
        <v>65</v>
      </c>
      <c r="I11" s="15">
        <v>1</v>
      </c>
      <c r="J11" s="15">
        <v>90</v>
      </c>
      <c r="K11" s="15">
        <v>1</v>
      </c>
      <c r="L11" s="15">
        <v>99</v>
      </c>
      <c r="M11" s="15">
        <v>1</v>
      </c>
      <c r="N11" s="15"/>
      <c r="O11" s="16">
        <f>IFERROR(IF(95*(B11*C11+D11*E11+F11*G11+H11*I11+J11*K11+L11*M11)=0,"",95*(B11*C11+D11*E11+F11*G11+H11*I11+J11*K11+L11*M11)/((C11+E11+G11+I11+K11+M11)*100)+N11),"")</f>
        <v>83.283333333333331</v>
      </c>
    </row>
    <row r="12" spans="1:15" ht="15.75" customHeight="1">
      <c r="A12" s="2" t="s">
        <v>51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3">
        <v>1</v>
      </c>
      <c r="L12" s="3"/>
      <c r="M12" s="3">
        <v>1</v>
      </c>
      <c r="N12" s="3"/>
      <c r="O12" s="4" t="str">
        <f>IFERROR(IF(95*(B12*C12+D12*E12+F12*G12+H12*I12+J12*K12+L12*M12)=0,"",95*(B12*C12+D12*E12+F12*G12+H12*I12+J12*K12+L12*M12)/((C12+E12+G12+I12+K12+M12)*100)+N12),"")</f>
        <v/>
      </c>
    </row>
    <row r="13" spans="1:15" ht="15.75" customHeight="1">
      <c r="A13" s="2" t="s">
        <v>54</v>
      </c>
      <c r="B13" s="3"/>
      <c r="C13" s="3">
        <v>1</v>
      </c>
      <c r="D13" s="3"/>
      <c r="E13" s="3">
        <v>1</v>
      </c>
      <c r="F13" s="3"/>
      <c r="G13" s="3">
        <v>1</v>
      </c>
      <c r="H13" s="3"/>
      <c r="I13" s="3">
        <v>1</v>
      </c>
      <c r="J13" s="3"/>
      <c r="K13" s="3">
        <v>1</v>
      </c>
      <c r="L13" s="3"/>
      <c r="M13" s="3">
        <v>1</v>
      </c>
      <c r="N13" s="3"/>
      <c r="O13" s="4" t="str">
        <f>IFERROR(IF(95*(B13*C13+D13*E13+F13*G13+H13*I13+J13*K13+L13*M13)=0,"",95*(B13*C13+D13*E13+F13*G13+H13*I13+J13*K13+L13*M13)/((C13+E13+G13+I13+K13+M13)*100)+N13),"")</f>
        <v/>
      </c>
    </row>
    <row r="14" spans="1:15" ht="15.75" customHeight="1">
      <c r="A14" s="2" t="s">
        <v>55</v>
      </c>
      <c r="B14" s="3"/>
      <c r="C14" s="3">
        <v>1</v>
      </c>
      <c r="D14" s="3"/>
      <c r="E14" s="3">
        <v>1</v>
      </c>
      <c r="F14" s="3"/>
      <c r="G14" s="3">
        <v>1</v>
      </c>
      <c r="H14" s="3"/>
      <c r="I14" s="3">
        <v>1</v>
      </c>
      <c r="J14" s="3"/>
      <c r="K14" s="3">
        <v>1</v>
      </c>
      <c r="L14" s="3"/>
      <c r="M14" s="3">
        <v>1</v>
      </c>
      <c r="N14" s="3"/>
      <c r="O14" s="4" t="str">
        <f>IFERROR(IF(95*(B14*C14+D14*E14+F14*G14+H14*I14+J14*K14+L14*M14)=0,"",95*(B14*C14+D14*E14+F14*G14+H14*I14+J14*K14+L14*M14)/((C14+E14+G14+I14+K14+M14)*100)+N14),"")</f>
        <v/>
      </c>
    </row>
    <row r="15" spans="1:15" ht="15.75" customHeight="1">
      <c r="A15" s="2" t="s">
        <v>56</v>
      </c>
      <c r="B15" s="3"/>
      <c r="C15" s="3">
        <v>1</v>
      </c>
      <c r="D15" s="3"/>
      <c r="E15" s="3">
        <v>1</v>
      </c>
      <c r="F15" s="3"/>
      <c r="G15" s="3">
        <v>1</v>
      </c>
      <c r="H15" s="3"/>
      <c r="I15" s="3">
        <v>1</v>
      </c>
      <c r="J15" s="3"/>
      <c r="K15" s="3">
        <v>1</v>
      </c>
      <c r="L15" s="3"/>
      <c r="M15" s="3">
        <v>1</v>
      </c>
      <c r="N15" s="3"/>
      <c r="O15" s="4" t="str">
        <f>IFERROR(IF(95*(B15*C15+D15*E15+F15*G15+H15*I15+J15*K15+L15*M15)=0,"",95*(B15*C15+D15*E15+F15*G15+H15*I15+J15*K15+L15*M15)/((C15+E15+G15+I15+K15+M15)*100)+N15),"")</f>
        <v/>
      </c>
    </row>
    <row r="16" spans="1:15" ht="15.75" customHeight="1">
      <c r="A16" s="2" t="s">
        <v>57</v>
      </c>
      <c r="B16" s="3"/>
      <c r="C16" s="3">
        <v>1</v>
      </c>
      <c r="D16" s="3"/>
      <c r="E16" s="3">
        <v>1</v>
      </c>
      <c r="F16" s="3"/>
      <c r="G16" s="3">
        <v>1</v>
      </c>
      <c r="H16" s="3"/>
      <c r="I16" s="3">
        <v>1</v>
      </c>
      <c r="J16" s="3"/>
      <c r="K16" s="3">
        <v>1</v>
      </c>
      <c r="L16" s="3"/>
      <c r="M16" s="3">
        <v>1</v>
      </c>
      <c r="N16" s="3"/>
      <c r="O16" s="4" t="str">
        <f>IFERROR(IF(95*(B16*C16+D16*E16+F16*G16+H16*I16+J16*K16+L16*M16)=0,"",95*(B16*C16+D16*E16+F16*G16+H16*I16+J16*K16+L16*M16)/((C16+E16+G16+I16+K16+M16)*100)+N16),"")</f>
        <v/>
      </c>
    </row>
    <row r="17" spans="1:15" ht="15.75" customHeight="1">
      <c r="A17" s="2" t="s">
        <v>58</v>
      </c>
      <c r="B17" s="3"/>
      <c r="C17" s="3">
        <v>1</v>
      </c>
      <c r="D17" s="3"/>
      <c r="E17" s="3">
        <v>1</v>
      </c>
      <c r="F17" s="3"/>
      <c r="G17" s="3">
        <v>1</v>
      </c>
      <c r="H17" s="3"/>
      <c r="I17" s="3">
        <v>1</v>
      </c>
      <c r="J17" s="3"/>
      <c r="K17" s="3">
        <v>1</v>
      </c>
      <c r="L17" s="3"/>
      <c r="M17" s="3">
        <v>1</v>
      </c>
      <c r="N17" s="3"/>
      <c r="O17" s="4" t="str">
        <f>IFERROR(IF(95*(B17*C17+D17*E17+F17*G17+H17*I17+J17*K17+L17*M17)=0,"",95*(B17*C17+D17*E17+F17*G17+H17*I17+J17*K17+L17*M17)/((C17+E17+G17+I17+K17+M17)*100)+N17),"")</f>
        <v/>
      </c>
    </row>
    <row r="18" spans="1:15" ht="15.75" customHeight="1">
      <c r="A18" s="2" t="s">
        <v>60</v>
      </c>
      <c r="B18" s="3"/>
      <c r="C18" s="3">
        <v>1</v>
      </c>
      <c r="D18" s="3"/>
      <c r="E18" s="3">
        <v>1</v>
      </c>
      <c r="F18" s="3"/>
      <c r="G18" s="3">
        <v>1</v>
      </c>
      <c r="H18" s="3"/>
      <c r="I18" s="3">
        <v>1</v>
      </c>
      <c r="J18" s="3"/>
      <c r="K18" s="3">
        <v>1</v>
      </c>
      <c r="L18" s="3"/>
      <c r="M18" s="3">
        <v>1</v>
      </c>
      <c r="N18" s="3">
        <v>5</v>
      </c>
      <c r="O18" s="4" t="str">
        <f>IFERROR(IF(95*(B18*C18+D18*E18+F18*G18+H18*I18+J18*K18+L18*M18)=0,"",95*(B18*C18+D18*E18+F18*G18+H18*I18+J18*K18+L18*M18)/((C18+E18+G18+I18+K18+M18)*100)+N18),"")</f>
        <v/>
      </c>
    </row>
    <row r="19" spans="1:15" ht="15.75" customHeight="1">
      <c r="A19" s="2" t="s">
        <v>61</v>
      </c>
      <c r="B19" s="3"/>
      <c r="C19" s="3">
        <v>1</v>
      </c>
      <c r="D19" s="3"/>
      <c r="E19" s="3">
        <v>1</v>
      </c>
      <c r="F19" s="3"/>
      <c r="G19" s="3">
        <v>1</v>
      </c>
      <c r="H19" s="3"/>
      <c r="I19" s="3">
        <v>1</v>
      </c>
      <c r="J19" s="3"/>
      <c r="K19" s="3">
        <v>1</v>
      </c>
      <c r="L19" s="3"/>
      <c r="M19" s="3">
        <v>1</v>
      </c>
      <c r="N19" s="3"/>
      <c r="O19" s="4" t="str">
        <f>IFERROR(IF(95*(B19*C19+D19*E19+F19*G19+H19*I19+J19*K19+L19*M19)=0,"",95*(B19*C19+D19*E19+F19*G19+H19*I19+J19*K19+L19*M19)/((C19+E19+G19+I19+K19+M19)*100)+N19),"")</f>
        <v/>
      </c>
    </row>
    <row r="20" spans="1:15" ht="15.75" customHeight="1">
      <c r="A20" s="2" t="s">
        <v>64</v>
      </c>
      <c r="B20" s="3"/>
      <c r="C20" s="3">
        <v>1</v>
      </c>
      <c r="D20" s="3"/>
      <c r="E20" s="3">
        <v>1</v>
      </c>
      <c r="F20" s="3"/>
      <c r="G20" s="3">
        <v>1</v>
      </c>
      <c r="H20" s="3"/>
      <c r="I20" s="3">
        <v>1</v>
      </c>
      <c r="J20" s="3"/>
      <c r="K20" s="3">
        <v>1</v>
      </c>
      <c r="L20" s="3"/>
      <c r="M20" s="3">
        <v>1</v>
      </c>
      <c r="N20" s="3"/>
      <c r="O20" s="4" t="str">
        <f>IFERROR(IF(95*(B20*C20+D20*E20+F20*G20+H20*I20+J20*K20+L20*M20)=0,"",95*(B20*C20+D20*E20+F20*G20+H20*I20+J20*K20+L20*M20)/((C20+E20+G20+I20+K20+M20)*100)+N20),"")</f>
        <v/>
      </c>
    </row>
    <row r="21" spans="1:15" ht="15.75" customHeight="1">
      <c r="A21" s="2" t="s">
        <v>65</v>
      </c>
      <c r="B21" s="3"/>
      <c r="C21" s="3">
        <v>1</v>
      </c>
      <c r="D21" s="3"/>
      <c r="E21" s="3">
        <v>1</v>
      </c>
      <c r="F21" s="3"/>
      <c r="G21" s="3">
        <v>1</v>
      </c>
      <c r="H21" s="3"/>
      <c r="I21" s="3">
        <v>1</v>
      </c>
      <c r="J21" s="3"/>
      <c r="K21" s="3">
        <v>1</v>
      </c>
      <c r="L21" s="3"/>
      <c r="M21" s="3">
        <v>1</v>
      </c>
      <c r="N21" s="3"/>
      <c r="O21" s="4" t="str">
        <f>IFERROR(IF(95*(B21*C21+D21*E21+F21*G21+H21*I21+J21*K21+L21*M21)=0,"",95*(B21*C21+D21*E21+F21*G21+H21*I21+J21*K21+L21*M21)/((C21+E21+G21+I21+K21+M21)*100)+N21),"")</f>
        <v/>
      </c>
    </row>
    <row r="22" spans="1:15" ht="15.75" customHeight="1">
      <c r="A22" s="2" t="s">
        <v>66</v>
      </c>
      <c r="B22" s="3"/>
      <c r="C22" s="3">
        <v>1</v>
      </c>
      <c r="D22" s="3"/>
      <c r="E22" s="3">
        <v>1</v>
      </c>
      <c r="F22" s="3"/>
      <c r="G22" s="3">
        <v>1</v>
      </c>
      <c r="H22" s="3"/>
      <c r="I22" s="3">
        <v>1</v>
      </c>
      <c r="J22" s="3"/>
      <c r="K22" s="3">
        <v>1</v>
      </c>
      <c r="L22" s="3"/>
      <c r="M22" s="3">
        <v>1</v>
      </c>
      <c r="N22" s="3"/>
      <c r="O22" s="4" t="str">
        <f>IFERROR(IF(95*(B22*C22+D22*E22+F22*G22+H22*I22+J22*K22+L22*M22)=0,"",95*(B22*C22+D22*E22+F22*G22+H22*I22+J22*K22+L22*M22)/((C22+E22+G22+I22+K22+M22)*100)+N22),"")</f>
        <v/>
      </c>
    </row>
    <row r="23" spans="1:15" ht="15.75" customHeight="1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>
      <c r="A25" s="5" t="s">
        <v>41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f>IFERROR(AVERAGE(O7:O22),"")</f>
        <v>89.775000000000006</v>
      </c>
    </row>
    <row r="26" spans="1:15" ht="15.75" customHeight="1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>
      <c r="A27" s="2" t="s">
        <v>42</v>
      </c>
      <c r="B27" s="3" t="s">
        <v>67</v>
      </c>
      <c r="C27" s="3">
        <f>B27*0.4</f>
        <v>6.4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</sheetData>
  <sortState xmlns:xlrd2="http://schemas.microsoft.com/office/spreadsheetml/2017/richdata2" ref="A7:O11">
    <sortCondition descending="1" ref="O7:O11"/>
  </sortState>
  <mergeCells count="10">
    <mergeCell ref="J5:K5"/>
    <mergeCell ref="L5:M5"/>
    <mergeCell ref="N5:N6"/>
    <mergeCell ref="O5:O6"/>
    <mergeCell ref="A2:O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5"/>
  <sheetViews>
    <sheetView workbookViewId="0">
      <selection activeCell="A7" sqref="A7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2" t="s">
        <v>68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5" spans="1:13" ht="129.94999999999999" customHeight="1">
      <c r="A5" s="9" t="s">
        <v>2</v>
      </c>
      <c r="B5" s="9" t="s">
        <v>3</v>
      </c>
      <c r="C5" s="10"/>
      <c r="D5" s="9" t="s">
        <v>4</v>
      </c>
      <c r="E5" s="10"/>
      <c r="F5" s="9" t="s">
        <v>5</v>
      </c>
      <c r="G5" s="10"/>
      <c r="H5" s="9" t="s">
        <v>6</v>
      </c>
      <c r="I5" s="10"/>
      <c r="J5" s="9" t="s">
        <v>7</v>
      </c>
      <c r="K5" s="10"/>
      <c r="L5" s="9" t="s">
        <v>8</v>
      </c>
      <c r="M5" s="9" t="s">
        <v>9</v>
      </c>
    </row>
    <row r="6" spans="1:13" ht="15.95" customHeight="1">
      <c r="A6" s="11"/>
      <c r="B6" s="7" t="s">
        <v>10</v>
      </c>
      <c r="C6" s="7" t="s">
        <v>11</v>
      </c>
      <c r="D6" s="7" t="s">
        <v>10</v>
      </c>
      <c r="E6" s="7" t="s">
        <v>11</v>
      </c>
      <c r="F6" s="7" t="s">
        <v>10</v>
      </c>
      <c r="G6" s="7" t="s">
        <v>11</v>
      </c>
      <c r="H6" s="7" t="s">
        <v>10</v>
      </c>
      <c r="I6" s="7" t="s">
        <v>11</v>
      </c>
      <c r="J6" s="7" t="s">
        <v>10</v>
      </c>
      <c r="K6" s="7" t="s">
        <v>11</v>
      </c>
      <c r="L6" s="11"/>
      <c r="M6" s="11"/>
    </row>
    <row r="7" spans="1:13" ht="15.75" customHeight="1">
      <c r="A7" s="14" t="s">
        <v>70</v>
      </c>
      <c r="B7" s="15">
        <v>90</v>
      </c>
      <c r="C7" s="15">
        <v>1</v>
      </c>
      <c r="D7" s="15">
        <v>100</v>
      </c>
      <c r="E7" s="15">
        <v>1</v>
      </c>
      <c r="F7" s="15">
        <v>100</v>
      </c>
      <c r="G7" s="15">
        <v>1</v>
      </c>
      <c r="H7" s="15">
        <v>90</v>
      </c>
      <c r="I7" s="15">
        <v>1</v>
      </c>
      <c r="J7" s="15">
        <v>90</v>
      </c>
      <c r="K7" s="15">
        <v>1</v>
      </c>
      <c r="L7" s="15"/>
      <c r="M7" s="16">
        <f>IFERROR(IF(95*(B7*C7+D7*E7+F7*G7+H7*I7+J7*K7)=0,"",95*(B7*C7+D7*E7+F7*G7+H7*I7+J7*K7)/((C7+E7+G7+I7+K7)*100)+L7),"")</f>
        <v>89.3</v>
      </c>
    </row>
    <row r="8" spans="1:13" ht="15.75" customHeight="1">
      <c r="A8" s="2" t="s">
        <v>72</v>
      </c>
      <c r="B8" s="3">
        <v>90</v>
      </c>
      <c r="C8" s="3">
        <v>1</v>
      </c>
      <c r="D8" s="3">
        <v>90</v>
      </c>
      <c r="E8" s="3">
        <v>1</v>
      </c>
      <c r="F8" s="3">
        <v>90</v>
      </c>
      <c r="G8" s="3">
        <v>1</v>
      </c>
      <c r="H8" s="3">
        <v>90</v>
      </c>
      <c r="I8" s="3">
        <v>1</v>
      </c>
      <c r="J8" s="3">
        <v>90</v>
      </c>
      <c r="K8" s="3">
        <v>1</v>
      </c>
      <c r="L8" s="3"/>
      <c r="M8" s="4">
        <f>IFERROR(IF(95*(B8*C8+D8*E8+F8*G8+H8*I8+J8*K8)=0,"",95*(B8*C8+D8*E8+F8*G8+H8*I8+J8*K8)/((C8+E8+G8+I8+K8)*100)+L8),"")</f>
        <v>85.5</v>
      </c>
    </row>
    <row r="9" spans="1:13" ht="15.75" customHeight="1">
      <c r="A9" s="2" t="s">
        <v>71</v>
      </c>
      <c r="B9" s="3">
        <v>70</v>
      </c>
      <c r="C9" s="3">
        <v>1</v>
      </c>
      <c r="D9" s="3">
        <v>68</v>
      </c>
      <c r="E9" s="3">
        <v>1</v>
      </c>
      <c r="F9" s="3">
        <v>87</v>
      </c>
      <c r="G9" s="3">
        <v>1</v>
      </c>
      <c r="H9" s="3">
        <v>93</v>
      </c>
      <c r="I9" s="3">
        <v>1</v>
      </c>
      <c r="J9" s="3">
        <v>73</v>
      </c>
      <c r="K9" s="3">
        <v>1</v>
      </c>
      <c r="L9" s="3">
        <v>5</v>
      </c>
      <c r="M9" s="4">
        <f>IFERROR(IF(95*(B9*C9+D9*E9+F9*G9+H9*I9+J9*K9)=0,"",95*(B9*C9+D9*E9+F9*G9+H9*I9+J9*K9)/((C9+E9+G9+I9+K9)*100)+L9),"")</f>
        <v>79.290000000000006</v>
      </c>
    </row>
    <row r="10" spans="1:13" ht="15.75" customHeight="1">
      <c r="A10" s="2" t="s">
        <v>69</v>
      </c>
      <c r="B10" s="3"/>
      <c r="C10" s="3">
        <v>1</v>
      </c>
      <c r="D10" s="3"/>
      <c r="E10" s="3">
        <v>1</v>
      </c>
      <c r="F10" s="3"/>
      <c r="G10" s="3">
        <v>1</v>
      </c>
      <c r="H10" s="3"/>
      <c r="I10" s="3">
        <v>1</v>
      </c>
      <c r="J10" s="3"/>
      <c r="K10" s="3">
        <v>1</v>
      </c>
      <c r="L10" s="3"/>
      <c r="M10" s="4" t="str">
        <f>IFERROR(IF(95*(B10*C10+D10*E10+F10*G10+H10*I10+J10*K10)=0,"",95*(B10*C10+D10*E10+F10*G10+H10*I10+J10*K10)/((C10+E10+G10+I10+K10)*100)+L10),"")</f>
        <v/>
      </c>
    </row>
    <row r="11" spans="1:13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 customHeigh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5.75" customHeight="1">
      <c r="A13" s="5" t="s">
        <v>41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4">
        <f>IFERROR(AVERAGE(M7:M10),"")</f>
        <v>84.696666666666673</v>
      </c>
    </row>
    <row r="14" spans="1:13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5.75" customHeight="1">
      <c r="A15" s="2" t="s">
        <v>42</v>
      </c>
      <c r="B15" s="3" t="s">
        <v>73</v>
      </c>
      <c r="C15" s="3">
        <f>B15*0.4</f>
        <v>1.6</v>
      </c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sortState xmlns:xlrd2="http://schemas.microsoft.com/office/spreadsheetml/2017/richdata2" ref="A7:M9">
    <sortCondition descending="1" ref="M9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27"/>
  <sheetViews>
    <sheetView workbookViewId="0">
      <selection activeCell="A7" sqref="A7"/>
    </sheetView>
  </sheetViews>
  <sheetFormatPr defaultRowHeight="15"/>
  <cols>
    <col min="1" max="1" width="47" style="8" customWidth="1"/>
    <col min="9" max="9" width="15" style="8" customWidth="1"/>
  </cols>
  <sheetData>
    <row r="2" spans="1:9">
      <c r="A2" s="12" t="s">
        <v>74</v>
      </c>
      <c r="B2" s="13"/>
      <c r="C2" s="13"/>
      <c r="D2" s="13"/>
      <c r="E2" s="13"/>
      <c r="F2" s="13"/>
      <c r="G2" s="13"/>
      <c r="H2" s="13"/>
      <c r="I2" s="13"/>
    </row>
    <row r="5" spans="1:9" ht="129.94999999999999" customHeight="1">
      <c r="A5" s="9" t="s">
        <v>2</v>
      </c>
      <c r="B5" s="9" t="s">
        <v>75</v>
      </c>
      <c r="C5" s="10"/>
      <c r="D5" s="9" t="s">
        <v>76</v>
      </c>
      <c r="E5" s="10"/>
      <c r="F5" s="9" t="s">
        <v>77</v>
      </c>
      <c r="G5" s="10"/>
      <c r="H5" s="9" t="s">
        <v>8</v>
      </c>
      <c r="I5" s="9" t="s">
        <v>9</v>
      </c>
    </row>
    <row r="6" spans="1:9" ht="15.95" customHeight="1">
      <c r="A6" s="11"/>
      <c r="B6" s="7" t="s">
        <v>10</v>
      </c>
      <c r="C6" s="7" t="s">
        <v>11</v>
      </c>
      <c r="D6" s="7" t="s">
        <v>10</v>
      </c>
      <c r="E6" s="7" t="s">
        <v>11</v>
      </c>
      <c r="F6" s="7" t="s">
        <v>10</v>
      </c>
      <c r="G6" s="7" t="s">
        <v>11</v>
      </c>
      <c r="H6" s="11"/>
      <c r="I6" s="11"/>
    </row>
    <row r="7" spans="1:9" ht="15.75" customHeight="1">
      <c r="A7" s="14" t="s">
        <v>86</v>
      </c>
      <c r="B7" s="15">
        <v>95</v>
      </c>
      <c r="C7" s="15">
        <v>1</v>
      </c>
      <c r="D7" s="15">
        <v>100</v>
      </c>
      <c r="E7" s="15">
        <v>1</v>
      </c>
      <c r="F7" s="15">
        <v>92</v>
      </c>
      <c r="G7" s="15">
        <v>1</v>
      </c>
      <c r="H7" s="15"/>
      <c r="I7" s="16">
        <f>IFERROR(IF(95*(B7*C7+D7*E7+F7*G7)=0,"",95*(B7*C7+D7*E7+F7*G7)/((C7+E7+G7)*100)+H7),"")</f>
        <v>90.88333333333334</v>
      </c>
    </row>
    <row r="8" spans="1:9" ht="15.75" customHeight="1">
      <c r="A8" s="14" t="s">
        <v>92</v>
      </c>
      <c r="B8" s="15">
        <v>92</v>
      </c>
      <c r="C8" s="15">
        <v>1</v>
      </c>
      <c r="D8" s="15">
        <v>80</v>
      </c>
      <c r="E8" s="15">
        <v>1</v>
      </c>
      <c r="F8" s="15">
        <v>80</v>
      </c>
      <c r="G8" s="15">
        <v>1</v>
      </c>
      <c r="H8" s="15"/>
      <c r="I8" s="16">
        <f>IFERROR(IF(95*(B8*C8+D8*E8+F8*G8)=0,"",95*(B8*C8+D8*E8+F8*G8)/((C8+E8+G8)*100)+H8),"")</f>
        <v>79.8</v>
      </c>
    </row>
    <row r="9" spans="1:9" ht="15.75" customHeight="1">
      <c r="A9" s="14" t="s">
        <v>80</v>
      </c>
      <c r="B9" s="15">
        <v>95</v>
      </c>
      <c r="C9" s="15">
        <v>1</v>
      </c>
      <c r="D9" s="15">
        <v>70</v>
      </c>
      <c r="E9" s="15">
        <v>1</v>
      </c>
      <c r="F9" s="15">
        <v>84</v>
      </c>
      <c r="G9" s="15">
        <v>1</v>
      </c>
      <c r="H9" s="15"/>
      <c r="I9" s="16">
        <f>IFERROR(IF(95*(B9*C9+D9*E9+F9*G9)=0,"",95*(B9*C9+D9*E9+F9*G9)/((C9+E9+G9)*100)+H9),"")</f>
        <v>78.849999999999994</v>
      </c>
    </row>
    <row r="10" spans="1:9" ht="15.75" customHeight="1">
      <c r="A10" s="14" t="s">
        <v>79</v>
      </c>
      <c r="B10" s="15">
        <v>94</v>
      </c>
      <c r="C10" s="15">
        <v>1</v>
      </c>
      <c r="D10" s="15">
        <v>60</v>
      </c>
      <c r="E10" s="15">
        <v>1</v>
      </c>
      <c r="F10" s="15">
        <v>90</v>
      </c>
      <c r="G10" s="15">
        <v>1</v>
      </c>
      <c r="H10" s="15"/>
      <c r="I10" s="16">
        <f>IFERROR(IF(95*(B10*C10+D10*E10+F10*G10)=0,"",95*(B10*C10+D10*E10+F10*G10)/((C10+E10+G10)*100)+H10),"")</f>
        <v>77.266666666666666</v>
      </c>
    </row>
    <row r="11" spans="1:9" ht="15.75" customHeight="1">
      <c r="A11" s="14" t="s">
        <v>82</v>
      </c>
      <c r="B11" s="15">
        <v>90</v>
      </c>
      <c r="C11" s="15">
        <v>1</v>
      </c>
      <c r="D11" s="15">
        <v>70</v>
      </c>
      <c r="E11" s="15">
        <v>1</v>
      </c>
      <c r="F11" s="15">
        <v>71</v>
      </c>
      <c r="G11" s="15">
        <v>1</v>
      </c>
      <c r="H11" s="15"/>
      <c r="I11" s="16">
        <f>IFERROR(IF(95*(B11*C11+D11*E11+F11*G11)=0,"",95*(B11*C11+D11*E11+F11*G11)/((C11+E11+G11)*100)+H11),"")</f>
        <v>73.150000000000006</v>
      </c>
    </row>
    <row r="12" spans="1:9" ht="15.75" customHeight="1">
      <c r="A12" s="14" t="s">
        <v>78</v>
      </c>
      <c r="B12" s="15">
        <v>94</v>
      </c>
      <c r="C12" s="15">
        <v>1</v>
      </c>
      <c r="D12" s="15">
        <v>60</v>
      </c>
      <c r="E12" s="15">
        <v>1</v>
      </c>
      <c r="F12" s="15">
        <v>74</v>
      </c>
      <c r="G12" s="15">
        <v>1</v>
      </c>
      <c r="H12" s="15"/>
      <c r="I12" s="16">
        <f>IFERROR(IF(95*(B12*C12+D12*E12+F12*G12)=0,"",95*(B12*C12+D12*E12+F12*G12)/((C12+E12+G12)*100)+H12),"")</f>
        <v>72.2</v>
      </c>
    </row>
    <row r="13" spans="1:9" ht="15.75" customHeight="1">
      <c r="A13" s="2" t="s">
        <v>89</v>
      </c>
      <c r="B13" s="3">
        <v>80</v>
      </c>
      <c r="C13" s="3">
        <v>1</v>
      </c>
      <c r="D13" s="3">
        <v>70</v>
      </c>
      <c r="E13" s="3">
        <v>1</v>
      </c>
      <c r="F13" s="3">
        <v>72</v>
      </c>
      <c r="G13" s="3">
        <v>1</v>
      </c>
      <c r="H13" s="3"/>
      <c r="I13" s="4">
        <f>IFERROR(IF(95*(B13*C13+D13*E13+F13*G13)=0,"",95*(B13*C13+D13*E13+F13*G13)/((C13+E13+G13)*100)+H13),"")</f>
        <v>70.3</v>
      </c>
    </row>
    <row r="14" spans="1:9" ht="15.75" customHeight="1">
      <c r="A14" s="2" t="s">
        <v>84</v>
      </c>
      <c r="B14" s="3">
        <v>80</v>
      </c>
      <c r="C14" s="3">
        <v>1</v>
      </c>
      <c r="D14" s="3">
        <v>70</v>
      </c>
      <c r="E14" s="3">
        <v>1</v>
      </c>
      <c r="F14" s="3">
        <v>60</v>
      </c>
      <c r="G14" s="3">
        <v>1</v>
      </c>
      <c r="H14" s="3"/>
      <c r="I14" s="4">
        <f>IFERROR(IF(95*(B14*C14+D14*E14+F14*G14)=0,"",95*(B14*C14+D14*E14+F14*G14)/((C14+E14+G14)*100)+H14),"")</f>
        <v>66.5</v>
      </c>
    </row>
    <row r="15" spans="1:9" ht="15.75" customHeight="1">
      <c r="A15" s="2" t="s">
        <v>85</v>
      </c>
      <c r="B15" s="3">
        <v>70</v>
      </c>
      <c r="C15" s="3">
        <v>1</v>
      </c>
      <c r="D15" s="3">
        <v>60</v>
      </c>
      <c r="E15" s="3">
        <v>1</v>
      </c>
      <c r="F15" s="3">
        <v>74</v>
      </c>
      <c r="G15" s="3">
        <v>1</v>
      </c>
      <c r="H15" s="3"/>
      <c r="I15" s="4">
        <f>IFERROR(IF(95*(B15*C15+D15*E15+F15*G15)=0,"",95*(B15*C15+D15*E15+F15*G15)/((C15+E15+G15)*100)+H15),"")</f>
        <v>64.599999999999994</v>
      </c>
    </row>
    <row r="16" spans="1:9" ht="15.75" customHeight="1">
      <c r="A16" s="2" t="s">
        <v>88</v>
      </c>
      <c r="B16" s="3">
        <v>61</v>
      </c>
      <c r="C16" s="3">
        <v>1</v>
      </c>
      <c r="D16" s="3">
        <v>70</v>
      </c>
      <c r="E16" s="3">
        <v>1</v>
      </c>
      <c r="F16" s="3">
        <v>70</v>
      </c>
      <c r="G16" s="3">
        <v>1</v>
      </c>
      <c r="H16" s="3"/>
      <c r="I16" s="4">
        <f>IFERROR(IF(95*(B16*C16+D16*E16+F16*G16)=0,"",95*(B16*C16+D16*E16+F16*G16)/((C16+E16+G16)*100)+H16),"")</f>
        <v>63.65</v>
      </c>
    </row>
    <row r="17" spans="1:9" ht="15.75" customHeight="1">
      <c r="A17" s="2" t="s">
        <v>81</v>
      </c>
      <c r="B17" s="3"/>
      <c r="C17" s="3">
        <v>1</v>
      </c>
      <c r="D17" s="3"/>
      <c r="E17" s="3">
        <v>1</v>
      </c>
      <c r="F17" s="3"/>
      <c r="G17" s="3">
        <v>1</v>
      </c>
      <c r="H17" s="3"/>
      <c r="I17" s="4" t="str">
        <f>IFERROR(IF(95*(B17*C17+D17*E17+F17*G17)=0,"",95*(B17*C17+D17*E17+F17*G17)/((C17+E17+G17)*100)+H17),"")</f>
        <v/>
      </c>
    </row>
    <row r="18" spans="1:9" ht="15.75" customHeight="1">
      <c r="A18" s="2" t="s">
        <v>83</v>
      </c>
      <c r="B18" s="3"/>
      <c r="C18" s="3">
        <v>1</v>
      </c>
      <c r="D18" s="3"/>
      <c r="E18" s="3">
        <v>1</v>
      </c>
      <c r="F18" s="3"/>
      <c r="G18" s="3">
        <v>1</v>
      </c>
      <c r="H18" s="3"/>
      <c r="I18" s="4" t="str">
        <f>IFERROR(IF(95*(B18*C18+D18*E18+F18*G18)=0,"",95*(B18*C18+D18*E18+F18*G18)/((C18+E18+G18)*100)+H18),"")</f>
        <v/>
      </c>
    </row>
    <row r="19" spans="1:9" ht="15.75" customHeight="1">
      <c r="A19" s="2" t="s">
        <v>87</v>
      </c>
      <c r="B19" s="3"/>
      <c r="C19" s="3">
        <v>1</v>
      </c>
      <c r="D19" s="3"/>
      <c r="E19" s="3">
        <v>1</v>
      </c>
      <c r="F19" s="3"/>
      <c r="G19" s="3">
        <v>1</v>
      </c>
      <c r="H19" s="3"/>
      <c r="I19" s="4" t="str">
        <f>IFERROR(IF(95*(B19*C19+D19*E19+F19*G19)=0,"",95*(B19*C19+D19*E19+F19*G19)/((C19+E19+G19)*100)+H19),"")</f>
        <v/>
      </c>
    </row>
    <row r="20" spans="1:9" ht="15.75" customHeight="1">
      <c r="A20" s="2" t="s">
        <v>90</v>
      </c>
      <c r="B20" s="3"/>
      <c r="C20" s="3">
        <v>1</v>
      </c>
      <c r="D20" s="3"/>
      <c r="E20" s="3">
        <v>1</v>
      </c>
      <c r="F20" s="3"/>
      <c r="G20" s="3">
        <v>1</v>
      </c>
      <c r="H20" s="3"/>
      <c r="I20" s="4" t="str">
        <f>IFERROR(IF(95*(B20*C20+D20*E20+F20*G20)=0,"",95*(B20*C20+D20*E20+F20*G20)/((C20+E20+G20)*100)+H20),"")</f>
        <v/>
      </c>
    </row>
    <row r="21" spans="1:9" ht="15.75" customHeight="1">
      <c r="A21" s="2" t="s">
        <v>91</v>
      </c>
      <c r="B21" s="3"/>
      <c r="C21" s="3">
        <v>1</v>
      </c>
      <c r="D21" s="3"/>
      <c r="E21" s="3">
        <v>1</v>
      </c>
      <c r="F21" s="3"/>
      <c r="G21" s="3">
        <v>1</v>
      </c>
      <c r="H21" s="3"/>
      <c r="I21" s="4" t="str">
        <f>IFERROR(IF(95*(B21*C21+D21*E21+F21*G21)=0,"",95*(B21*C21+D21*E21+F21*G21)/((C21+E21+G21)*100)+H21),"")</f>
        <v/>
      </c>
    </row>
    <row r="22" spans="1:9" ht="15.75" customHeight="1">
      <c r="A22" s="2" t="s">
        <v>93</v>
      </c>
      <c r="B22" s="3"/>
      <c r="C22" s="3">
        <v>1</v>
      </c>
      <c r="D22" s="3"/>
      <c r="E22" s="3">
        <v>1</v>
      </c>
      <c r="F22" s="3"/>
      <c r="G22" s="3">
        <v>1</v>
      </c>
      <c r="H22" s="3"/>
      <c r="I22" s="4" t="str">
        <f>IFERROR(IF(95*(B22*C22+D22*E22+F22*G22)=0,"",95*(B22*C22+D22*E22+F22*G22)/((C22+E22+G22)*100)+H22),"")</f>
        <v/>
      </c>
    </row>
    <row r="23" spans="1:9" ht="15.75" customHeight="1">
      <c r="A23" s="2"/>
      <c r="B23" s="3"/>
      <c r="C23" s="3"/>
      <c r="D23" s="3"/>
      <c r="E23" s="3"/>
      <c r="F23" s="3"/>
      <c r="G23" s="3"/>
      <c r="H23" s="3"/>
      <c r="I23" s="3"/>
    </row>
    <row r="24" spans="1:9" ht="15.75" customHeight="1">
      <c r="A24" s="2"/>
      <c r="B24" s="3"/>
      <c r="C24" s="3"/>
      <c r="D24" s="3"/>
      <c r="E24" s="3"/>
      <c r="F24" s="3"/>
      <c r="G24" s="3"/>
      <c r="H24" s="3"/>
      <c r="I24" s="3"/>
    </row>
    <row r="25" spans="1:9" ht="15.75" customHeight="1">
      <c r="A25" s="5" t="s">
        <v>41</v>
      </c>
      <c r="B25" s="3"/>
      <c r="C25" s="3"/>
      <c r="D25" s="3"/>
      <c r="E25" s="3"/>
      <c r="F25" s="3"/>
      <c r="G25" s="3"/>
      <c r="H25" s="3"/>
      <c r="I25" s="4">
        <f>IFERROR(AVERAGE(I7:I22),"")</f>
        <v>73.72</v>
      </c>
    </row>
    <row r="26" spans="1:9" ht="15.75" customHeight="1">
      <c r="A26" s="2"/>
      <c r="B26" s="3"/>
      <c r="C26" s="3"/>
      <c r="D26" s="3"/>
      <c r="E26" s="3"/>
      <c r="F26" s="3"/>
      <c r="G26" s="3"/>
      <c r="H26" s="3"/>
      <c r="I26" s="3"/>
    </row>
    <row r="27" spans="1:9" ht="15.75" customHeight="1">
      <c r="A27" s="2" t="s">
        <v>42</v>
      </c>
      <c r="B27" s="3" t="s">
        <v>67</v>
      </c>
      <c r="C27" s="3">
        <f>B27*0.4</f>
        <v>6.4</v>
      </c>
      <c r="D27" s="3"/>
      <c r="E27" s="3"/>
      <c r="F27" s="3"/>
      <c r="G27" s="3"/>
      <c r="H27" s="3"/>
      <c r="I27" s="3"/>
    </row>
  </sheetData>
  <sortState xmlns:xlrd2="http://schemas.microsoft.com/office/spreadsheetml/2017/richdata2" ref="A7:I16">
    <sortCondition descending="1" ref="I7:I16"/>
  </sortState>
  <mergeCells count="7">
    <mergeCell ref="I5:I6"/>
    <mergeCell ref="A2:I2"/>
    <mergeCell ref="A5:A6"/>
    <mergeCell ref="B5:C5"/>
    <mergeCell ref="D5:E5"/>
    <mergeCell ref="F5:G5"/>
    <mergeCell ref="H5:H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17"/>
  <sheetViews>
    <sheetView workbookViewId="0">
      <selection activeCell="A7" sqref="A7"/>
    </sheetView>
  </sheetViews>
  <sheetFormatPr defaultRowHeight="15"/>
  <cols>
    <col min="1" max="1" width="47" style="8" customWidth="1"/>
    <col min="13" max="13" width="15" style="8" customWidth="1"/>
  </cols>
  <sheetData>
    <row r="2" spans="1:13">
      <c r="A2" s="12" t="s">
        <v>94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5" spans="1:13" ht="129.94999999999999" customHeight="1">
      <c r="A5" s="9" t="s">
        <v>2</v>
      </c>
      <c r="B5" s="9" t="s">
        <v>95</v>
      </c>
      <c r="C5" s="10"/>
      <c r="D5" s="9" t="s">
        <v>96</v>
      </c>
      <c r="E5" s="10"/>
      <c r="F5" s="9" t="s">
        <v>97</v>
      </c>
      <c r="G5" s="10"/>
      <c r="H5" s="9" t="s">
        <v>98</v>
      </c>
      <c r="I5" s="10"/>
      <c r="J5" s="9" t="s">
        <v>99</v>
      </c>
      <c r="K5" s="10"/>
      <c r="L5" s="9" t="s">
        <v>8</v>
      </c>
      <c r="M5" s="9" t="s">
        <v>9</v>
      </c>
    </row>
    <row r="6" spans="1:13" ht="15.95" customHeight="1">
      <c r="A6" s="11"/>
      <c r="B6" s="7" t="s">
        <v>10</v>
      </c>
      <c r="C6" s="7" t="s">
        <v>11</v>
      </c>
      <c r="D6" s="7" t="s">
        <v>10</v>
      </c>
      <c r="E6" s="7" t="s">
        <v>11</v>
      </c>
      <c r="F6" s="7" t="s">
        <v>10</v>
      </c>
      <c r="G6" s="7" t="s">
        <v>11</v>
      </c>
      <c r="H6" s="7" t="s">
        <v>10</v>
      </c>
      <c r="I6" s="7" t="s">
        <v>11</v>
      </c>
      <c r="J6" s="7" t="s">
        <v>10</v>
      </c>
      <c r="K6" s="7" t="s">
        <v>11</v>
      </c>
      <c r="L6" s="11"/>
      <c r="M6" s="11"/>
    </row>
    <row r="7" spans="1:13" ht="15.75" customHeight="1">
      <c r="A7" s="14" t="s">
        <v>104</v>
      </c>
      <c r="B7" s="15">
        <v>95</v>
      </c>
      <c r="C7" s="15">
        <v>1</v>
      </c>
      <c r="D7" s="15">
        <v>100</v>
      </c>
      <c r="E7" s="15">
        <v>1</v>
      </c>
      <c r="F7" s="15">
        <v>100</v>
      </c>
      <c r="G7" s="15">
        <v>1</v>
      </c>
      <c r="H7" s="15">
        <v>100</v>
      </c>
      <c r="I7" s="15">
        <v>1</v>
      </c>
      <c r="J7" s="15">
        <v>95</v>
      </c>
      <c r="K7" s="15">
        <v>1</v>
      </c>
      <c r="L7" s="15"/>
      <c r="M7" s="16">
        <f>IFERROR(IF(95*(B7*C7+D7*E7+F7*G7+H7*I7+J7*K7)=0,"",95*(B7*C7+D7*E7+F7*G7+H7*I7+J7*K7)/((C7+E7+G7+I7+K7)*100)+L7),"")</f>
        <v>93.1</v>
      </c>
    </row>
    <row r="8" spans="1:13" ht="15.75" customHeight="1">
      <c r="A8" s="14" t="s">
        <v>102</v>
      </c>
      <c r="B8" s="15">
        <v>95</v>
      </c>
      <c r="C8" s="15">
        <v>1</v>
      </c>
      <c r="D8" s="15">
        <v>100</v>
      </c>
      <c r="E8" s="15">
        <v>1</v>
      </c>
      <c r="F8" s="15">
        <v>100</v>
      </c>
      <c r="G8" s="15">
        <v>1</v>
      </c>
      <c r="H8" s="15">
        <v>95</v>
      </c>
      <c r="I8" s="15">
        <v>1</v>
      </c>
      <c r="J8" s="15">
        <v>96</v>
      </c>
      <c r="K8" s="15">
        <v>1</v>
      </c>
      <c r="L8" s="15"/>
      <c r="M8" s="16">
        <f>IFERROR(IF(95*(B8*C8+D8*E8+F8*G8+H8*I8+J8*K8)=0,"",95*(B8*C8+D8*E8+F8*G8+H8*I8+J8*K8)/((C8+E8+G8+I8+K8)*100)+L8),"")</f>
        <v>92.34</v>
      </c>
    </row>
    <row r="9" spans="1:13" ht="15.75" customHeight="1">
      <c r="A9" s="2" t="s">
        <v>100</v>
      </c>
      <c r="B9" s="3">
        <v>70</v>
      </c>
      <c r="C9" s="3">
        <v>1</v>
      </c>
      <c r="D9" s="3">
        <v>95</v>
      </c>
      <c r="E9" s="3">
        <v>1</v>
      </c>
      <c r="F9" s="3">
        <v>93</v>
      </c>
      <c r="G9" s="3">
        <v>1</v>
      </c>
      <c r="H9" s="3">
        <v>92</v>
      </c>
      <c r="I9" s="3">
        <v>1</v>
      </c>
      <c r="J9" s="3">
        <v>100</v>
      </c>
      <c r="K9" s="3">
        <v>1</v>
      </c>
      <c r="L9" s="3"/>
      <c r="M9" s="4">
        <f>IFERROR(IF(95*(B9*C9+D9*E9+F9*G9+H9*I9+J9*K9)=0,"",95*(B9*C9+D9*E9+F9*G9+H9*I9+J9*K9)/((C9+E9+G9+I9+K9)*100)+L9),"")</f>
        <v>85.5</v>
      </c>
    </row>
    <row r="10" spans="1:13" ht="15.75" customHeight="1">
      <c r="A10" s="2" t="s">
        <v>105</v>
      </c>
      <c r="B10" s="3">
        <v>80</v>
      </c>
      <c r="C10" s="3">
        <v>1</v>
      </c>
      <c r="D10" s="3">
        <v>94</v>
      </c>
      <c r="E10" s="3">
        <v>1</v>
      </c>
      <c r="F10" s="3">
        <v>84</v>
      </c>
      <c r="G10" s="3">
        <v>1</v>
      </c>
      <c r="H10" s="3">
        <v>80</v>
      </c>
      <c r="I10" s="3">
        <v>1</v>
      </c>
      <c r="J10" s="3">
        <v>96</v>
      </c>
      <c r="K10" s="3">
        <v>1</v>
      </c>
      <c r="L10" s="3"/>
      <c r="M10" s="4">
        <f>IFERROR(IF(95*(B10*C10+D10*E10+F10*G10+H10*I10+J10*K10)=0,"",95*(B10*C10+D10*E10+F10*G10+H10*I10+J10*K10)/((C10+E10+G10+I10+K10)*100)+L10),"")</f>
        <v>82.46</v>
      </c>
    </row>
    <row r="11" spans="1:13" ht="15.75" customHeight="1">
      <c r="A11" s="2" t="s">
        <v>101</v>
      </c>
      <c r="B11" s="3"/>
      <c r="C11" s="3">
        <v>1</v>
      </c>
      <c r="D11" s="3"/>
      <c r="E11" s="3">
        <v>1</v>
      </c>
      <c r="F11" s="3"/>
      <c r="G11" s="3">
        <v>1</v>
      </c>
      <c r="H11" s="3"/>
      <c r="I11" s="3">
        <v>1</v>
      </c>
      <c r="J11" s="3"/>
      <c r="K11" s="3">
        <v>1</v>
      </c>
      <c r="L11" s="3"/>
      <c r="M11" s="4" t="str">
        <f>IFERROR(IF(95*(B11*C11+D11*E11+F11*G11+H11*I11+J11*K11)=0,"",95*(B11*C11+D11*E11+F11*G11+H11*I11+J11*K11)/((C11+E11+G11+I11+K11)*100)+L11),"")</f>
        <v/>
      </c>
    </row>
    <row r="12" spans="1:13" ht="15.75" customHeight="1">
      <c r="A12" s="2" t="s">
        <v>103</v>
      </c>
      <c r="B12" s="3"/>
      <c r="C12" s="3">
        <v>1</v>
      </c>
      <c r="D12" s="3"/>
      <c r="E12" s="3">
        <v>1</v>
      </c>
      <c r="F12" s="3"/>
      <c r="G12" s="3">
        <v>1</v>
      </c>
      <c r="H12" s="3"/>
      <c r="I12" s="3">
        <v>1</v>
      </c>
      <c r="J12" s="3"/>
      <c r="K12" s="3">
        <v>1</v>
      </c>
      <c r="L12" s="3"/>
      <c r="M12" s="4" t="str">
        <f>IFERROR(IF(95*(B12*C12+D12*E12+F12*G12+H12*I12+J12*K12)=0,"",95*(B12*C12+D12*E12+F12*G12+H12*I12+J12*K12)/((C12+E12+G12+I12+K12)*100)+L12),"")</f>
        <v/>
      </c>
    </row>
    <row r="13" spans="1:13" ht="15.75" customHeight="1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5.7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5.75" customHeight="1">
      <c r="A15" s="5" t="s">
        <v>41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4">
        <f>IFERROR(AVERAGE(M7:M12),"")</f>
        <v>88.35</v>
      </c>
    </row>
    <row r="16" spans="1:13" ht="15.7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>
      <c r="A17" s="2" t="s">
        <v>42</v>
      </c>
      <c r="B17" s="3" t="s">
        <v>106</v>
      </c>
      <c r="C17" s="3">
        <f>B17*0.4</f>
        <v>2.4000000000000004</v>
      </c>
      <c r="D17" s="3"/>
      <c r="E17" s="3"/>
      <c r="F17" s="3"/>
      <c r="G17" s="3"/>
      <c r="H17" s="3"/>
      <c r="I17" s="3"/>
      <c r="J17" s="3"/>
      <c r="K17" s="3"/>
      <c r="L17" s="3"/>
      <c r="M17" s="3"/>
    </row>
  </sheetData>
  <sortState xmlns:xlrd2="http://schemas.microsoft.com/office/spreadsheetml/2017/richdata2" ref="A7:M10">
    <sortCondition descending="1" ref="M10"/>
  </sortState>
  <mergeCells count="9">
    <mergeCell ref="J5:K5"/>
    <mergeCell ref="L5:L6"/>
    <mergeCell ref="M5:M6"/>
    <mergeCell ref="A2:M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2"/>
  <sheetViews>
    <sheetView workbookViewId="0">
      <selection activeCell="A7" sqref="A7"/>
    </sheetView>
  </sheetViews>
  <sheetFormatPr defaultRowHeight="15"/>
  <cols>
    <col min="1" max="1" width="47" style="8" customWidth="1"/>
    <col min="15" max="15" width="15" style="8" customWidth="1"/>
  </cols>
  <sheetData>
    <row r="2" spans="1:15">
      <c r="A2" s="12" t="s">
        <v>107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5" spans="1:15" ht="129.94999999999999" customHeight="1">
      <c r="A5" s="9" t="s">
        <v>2</v>
      </c>
      <c r="B5" s="9" t="s">
        <v>45</v>
      </c>
      <c r="C5" s="10"/>
      <c r="D5" s="9" t="s">
        <v>46</v>
      </c>
      <c r="E5" s="10"/>
      <c r="F5" s="9" t="s">
        <v>47</v>
      </c>
      <c r="G5" s="10"/>
      <c r="H5" s="9" t="s">
        <v>48</v>
      </c>
      <c r="I5" s="10"/>
      <c r="J5" s="9" t="s">
        <v>49</v>
      </c>
      <c r="K5" s="10"/>
      <c r="L5" s="9" t="s">
        <v>50</v>
      </c>
      <c r="M5" s="10"/>
      <c r="N5" s="9" t="s">
        <v>8</v>
      </c>
      <c r="O5" s="9" t="s">
        <v>9</v>
      </c>
    </row>
    <row r="6" spans="1:15" ht="15.95" customHeight="1">
      <c r="A6" s="11"/>
      <c r="B6" s="7" t="s">
        <v>10</v>
      </c>
      <c r="C6" s="7" t="s">
        <v>11</v>
      </c>
      <c r="D6" s="7" t="s">
        <v>10</v>
      </c>
      <c r="E6" s="7" t="s">
        <v>11</v>
      </c>
      <c r="F6" s="7" t="s">
        <v>10</v>
      </c>
      <c r="G6" s="7" t="s">
        <v>11</v>
      </c>
      <c r="H6" s="7" t="s">
        <v>10</v>
      </c>
      <c r="I6" s="7" t="s">
        <v>11</v>
      </c>
      <c r="J6" s="7" t="s">
        <v>10</v>
      </c>
      <c r="K6" s="7" t="s">
        <v>11</v>
      </c>
      <c r="L6" s="7" t="s">
        <v>10</v>
      </c>
      <c r="M6" s="7" t="s">
        <v>11</v>
      </c>
      <c r="N6" s="11"/>
      <c r="O6" s="11"/>
    </row>
    <row r="7" spans="1:15" ht="15.75" customHeight="1">
      <c r="A7" s="2" t="s">
        <v>108</v>
      </c>
      <c r="B7" s="3"/>
      <c r="C7" s="3">
        <v>1</v>
      </c>
      <c r="D7" s="3"/>
      <c r="E7" s="3">
        <v>1</v>
      </c>
      <c r="F7" s="3"/>
      <c r="G7" s="3">
        <v>1</v>
      </c>
      <c r="H7" s="3"/>
      <c r="I7" s="3">
        <v>1</v>
      </c>
      <c r="J7" s="3"/>
      <c r="K7" s="3">
        <v>1</v>
      </c>
      <c r="L7" s="3"/>
      <c r="M7" s="3">
        <v>1</v>
      </c>
      <c r="N7" s="3"/>
      <c r="O7" s="4" t="str">
        <f>IFERROR(IF(95*(B7*C7+D7*E7+F7*G7+H7*I7+J7*K7+L7*M7)=0,"",95*(B7*C7+D7*E7+F7*G7+H7*I7+J7*K7+L7*M7)/((C7+E7+G7+I7+K7+M7)*100)+N7),"")</f>
        <v/>
      </c>
    </row>
    <row r="8" spans="1:15" ht="15.75" customHeight="1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customHeight="1">
      <c r="A10" s="5" t="s">
        <v>41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 t="str">
        <f>IFERROR(AVERAGE(O7:O7),"")</f>
        <v/>
      </c>
    </row>
    <row r="11" spans="1:15" ht="15.75" customHeight="1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customHeight="1">
      <c r="A12" s="2" t="s">
        <v>42</v>
      </c>
      <c r="B12" s="3" t="s">
        <v>109</v>
      </c>
      <c r="C12" s="3">
        <f>B12*0.4</f>
        <v>0.4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</sheetData>
  <mergeCells count="10">
    <mergeCell ref="J5:K5"/>
    <mergeCell ref="L5:M5"/>
    <mergeCell ref="N5:N6"/>
    <mergeCell ref="O5:O6"/>
    <mergeCell ref="A2:O2"/>
    <mergeCell ref="A5:A6"/>
    <mergeCell ref="B5:C5"/>
    <mergeCell ref="D5:E5"/>
    <mergeCell ref="F5:G5"/>
    <mergeCell ref="H5:I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Середній бал</vt:lpstr>
      <vt:lpstr>ІПЗ-22</vt:lpstr>
      <vt:lpstr>ІПЗ-23</vt:lpstr>
      <vt:lpstr>ІПЗ-23ск</vt:lpstr>
      <vt:lpstr>ІПЗ-24</vt:lpstr>
      <vt:lpstr>ІПЗ-24м</vt:lpstr>
      <vt:lpstr>ІПЗ-24ск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Owlsander</cp:lastModifiedBy>
  <dcterms:created xsi:type="dcterms:W3CDTF">2025-06-27T12:39:52Z</dcterms:created>
  <dcterms:modified xsi:type="dcterms:W3CDTF">2025-06-27T13:23:29Z</dcterms:modified>
</cp:coreProperties>
</file>