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літня сесія\"/>
    </mc:Choice>
  </mc:AlternateContent>
  <bookViews>
    <workbookView xWindow="0" yWindow="0" windowWidth="20490" windowHeight="7320" tabRatio="636" firstSheet="1" activeTab="1"/>
  </bookViews>
  <sheets>
    <sheet name="Середній бал" sheetId="1" r:id="rId1"/>
    <sheet name="ІПЗ-20" sheetId="2" r:id="rId2"/>
    <sheet name="ІПЗ-21" sheetId="3" r:id="rId3"/>
    <sheet name="ІПЗ-21ск" sheetId="4" r:id="rId4"/>
    <sheet name="ІПЗ-22" sheetId="5" r:id="rId5"/>
    <sheet name="ІПЗ-22ск" sheetId="7" r:id="rId6"/>
    <sheet name="ІПЗ-22м" sheetId="10" r:id="rId7"/>
    <sheet name="КН-21" sheetId="8" r:id="rId8"/>
    <sheet name="КН-22" sheetId="9" r:id="rId9"/>
  </sheets>
  <calcPr calcId="162913"/>
</workbook>
</file>

<file path=xl/calcChain.xml><?xml version="1.0" encoding="utf-8"?>
<calcChain xmlns="http://schemas.openxmlformats.org/spreadsheetml/2006/main">
  <c r="M7" i="2" l="1"/>
  <c r="M9" i="2"/>
  <c r="M8" i="2"/>
  <c r="I39" i="5" l="1"/>
  <c r="C26" i="10" l="1"/>
  <c r="M14" i="10"/>
  <c r="M13" i="10"/>
  <c r="M12" i="10"/>
  <c r="M11" i="10"/>
  <c r="M10" i="10"/>
  <c r="M24" i="10" s="1"/>
  <c r="M9" i="10"/>
  <c r="M8" i="10"/>
  <c r="M7" i="10"/>
  <c r="C18" i="9" l="1"/>
  <c r="G9" i="9"/>
  <c r="G8" i="9"/>
  <c r="G10" i="9"/>
  <c r="G7" i="9"/>
  <c r="G11" i="9"/>
  <c r="G12" i="9"/>
  <c r="G16" i="9" s="1"/>
  <c r="C17" i="8"/>
  <c r="I9" i="8"/>
  <c r="I11" i="8"/>
  <c r="I8" i="8"/>
  <c r="I7" i="8"/>
  <c r="I10" i="8"/>
  <c r="C13" i="7"/>
  <c r="M8" i="7"/>
  <c r="M11" i="7" s="1"/>
  <c r="M7" i="7"/>
  <c r="C41" i="5"/>
  <c r="I17" i="5"/>
  <c r="I31" i="5"/>
  <c r="I27" i="5"/>
  <c r="I16" i="5"/>
  <c r="I8" i="5"/>
  <c r="I18" i="5"/>
  <c r="I10" i="5"/>
  <c r="I15" i="5"/>
  <c r="I23" i="5"/>
  <c r="I19" i="5"/>
  <c r="I22" i="5"/>
  <c r="I24" i="5"/>
  <c r="I7" i="5"/>
  <c r="I30" i="5"/>
  <c r="I9" i="5"/>
  <c r="I11" i="5"/>
  <c r="I12" i="5"/>
  <c r="I14" i="5"/>
  <c r="I26" i="5"/>
  <c r="I25" i="5"/>
  <c r="I21" i="5"/>
  <c r="I28" i="5"/>
  <c r="I13" i="5"/>
  <c r="I20" i="5"/>
  <c r="I29" i="5"/>
  <c r="C14" i="4"/>
  <c r="K12" i="4"/>
  <c r="K7" i="4"/>
  <c r="C26" i="3"/>
  <c r="M11" i="3"/>
  <c r="M8" i="3"/>
  <c r="M9" i="3"/>
  <c r="M14" i="3"/>
  <c r="M10" i="3"/>
  <c r="M7" i="3"/>
  <c r="M12" i="3"/>
  <c r="M13" i="3"/>
  <c r="C18" i="2"/>
  <c r="I15" i="8" l="1"/>
  <c r="M24" i="3"/>
  <c r="M16" i="2"/>
</calcChain>
</file>

<file path=xl/sharedStrings.xml><?xml version="1.0" encoding="utf-8"?>
<sst xmlns="http://schemas.openxmlformats.org/spreadsheetml/2006/main" count="243" uniqueCount="132">
  <si>
    <t>Середній прохідний бал по факультету для груп, де навчається 1 студент за кошти держзамовлення</t>
  </si>
  <si>
    <t>ІПЗ-20-1</t>
  </si>
  <si>
    <t>ПІБ</t>
  </si>
  <si>
    <t>Бази даних  (курсова робота)</t>
  </si>
  <si>
    <t>Бази даних</t>
  </si>
  <si>
    <t>Операційні системи та безпека даних</t>
  </si>
  <si>
    <t xml:space="preserve">Основи програмування на мові С# </t>
  </si>
  <si>
    <t>Дод. бали</t>
  </si>
  <si>
    <t>Бали рейтингу</t>
  </si>
  <si>
    <t>Оцінка</t>
  </si>
  <si>
    <t>Кредити</t>
  </si>
  <si>
    <t>ДМИТРІЄВ Олексій Володимирович</t>
  </si>
  <si>
    <t>КАТОЛІЧЕНКО Анастасія Сергіївна</t>
  </si>
  <si>
    <t>ЛУПАЧ Павло Андрійович</t>
  </si>
  <si>
    <t>РИЖАК Артем Васильович</t>
  </si>
  <si>
    <t>ТАРАНЕНКО Владислав Дмитрович</t>
  </si>
  <si>
    <t>ЧАЙКОВСЬКИЙ Данило Євгенович</t>
  </si>
  <si>
    <t>ШАБАН Юлія Дмитрівна</t>
  </si>
  <si>
    <t>Середнє значення</t>
  </si>
  <si>
    <t>Всього</t>
  </si>
  <si>
    <t>ІПЗ-21-1</t>
  </si>
  <si>
    <t>Технології Web-програмування  (курсова робота)</t>
  </si>
  <si>
    <t>Архітектура комп'ютера та вбудовані мікропроцесорні системи з використанням Аrduino</t>
  </si>
  <si>
    <t>Чисельні методи при програмуванні</t>
  </si>
  <si>
    <t>Технології Web-програмування</t>
  </si>
  <si>
    <t>Іноземна мова</t>
  </si>
  <si>
    <t>АЙВАЗЯН Денис Едуардович</t>
  </si>
  <si>
    <t>БІЛИЙ Ярослав Олександрович</t>
  </si>
  <si>
    <t>ВОЛОШИН Данило Андрійович</t>
  </si>
  <si>
    <t>ГУШКО Олексій Сергійович</t>
  </si>
  <si>
    <t>ДАШКО Ангеліна Сергіївна</t>
  </si>
  <si>
    <t>ДЕГТЯРЬОВ Артем Олександрович</t>
  </si>
  <si>
    <t>КОЛЕСНИКОВ Олександр Андрійович</t>
  </si>
  <si>
    <t>КОРОЛЬ Вячеслав Ігорович</t>
  </si>
  <si>
    <t>НЕЛЕПЧЕНКО Вадим Олександрович</t>
  </si>
  <si>
    <t>ОМЕЛЬЯНЕНКО Юлія Владиславівна</t>
  </si>
  <si>
    <t>ОФІЦЕРОВ Олександр Євгенійович</t>
  </si>
  <si>
    <t>САРИГІН Ярослав Анатолійович</t>
  </si>
  <si>
    <t>ХРОМИЧКІНА Анастасія Олександрівна</t>
  </si>
  <si>
    <t>ШВИДКИЙ Михайло Юрійович</t>
  </si>
  <si>
    <t>ЩЕПІЛОВА Карина Юріївна</t>
  </si>
  <si>
    <t>ІПЗ-21ск</t>
  </si>
  <si>
    <t>БАКАЛІНА Валерія Андріївна</t>
  </si>
  <si>
    <t>КОВАЛЬ Віктор Павлович</t>
  </si>
  <si>
    <t>МОТОРІН Богдан Олександрович</t>
  </si>
  <si>
    <t>3</t>
  </si>
  <si>
    <t>ІПЗ-22-1</t>
  </si>
  <si>
    <t>Основи програмування на С++</t>
  </si>
  <si>
    <t>Вища математика</t>
  </si>
  <si>
    <t>Історія української державності</t>
  </si>
  <si>
    <t>БАРАНЬКО Владислав Сергійович</t>
  </si>
  <si>
    <t>БЄЛОВ Дмитро Володимирович</t>
  </si>
  <si>
    <t>БЗЕНКО Кірілл Олександрович</t>
  </si>
  <si>
    <t>БІБЛЕНКО Данило Іванович</t>
  </si>
  <si>
    <t>БОЙКО Ігор Олександрович</t>
  </si>
  <si>
    <t>БОРДУСЬ Аліна Володимирівна</t>
  </si>
  <si>
    <t>БУЙНІЦЬКА Дар'я Ігорівна</t>
  </si>
  <si>
    <t>ВАСКОВСЬКИЙ Максим Олегович</t>
  </si>
  <si>
    <t>ВОРОНІН Владислав Віталійович</t>
  </si>
  <si>
    <t>ГРУШИЦЬКИЙ Іван Васильович</t>
  </si>
  <si>
    <t>ДРЕНОВ Дмитро Артурович</t>
  </si>
  <si>
    <t>ЖЕРДЄВ Едуард Сергійович</t>
  </si>
  <si>
    <t>ІВАЩЕНКО Костянтин Романович</t>
  </si>
  <si>
    <t>КОЧЕРГА Павло Костянтинович</t>
  </si>
  <si>
    <t>КУДЕЛЯ Лілія Олександрівна</t>
  </si>
  <si>
    <t>КУЛІКОВ Михайло Ігорович</t>
  </si>
  <si>
    <t>ЛІГЕРКО Артур Артемович</t>
  </si>
  <si>
    <t>МАРЧЕНКО Олена Віталіївна</t>
  </si>
  <si>
    <t>МИХАЙЛИК Анастасія Володимирівна</t>
  </si>
  <si>
    <t>МІШИН Владислав Олександрович</t>
  </si>
  <si>
    <t>НОВОСЬОЛОВ Микита Георгійович</t>
  </si>
  <si>
    <t>ПРИХОДЬКО Максим Ігорович</t>
  </si>
  <si>
    <t>СИВОЛАП Микита Сергійович</t>
  </si>
  <si>
    <t>ТАРАСЮК Єгор Вячеславович</t>
  </si>
  <si>
    <t>ТАТАРЕНКО Тимофій Геннадійович</t>
  </si>
  <si>
    <t>ТИХОМИРОВ Богдан Анатолійович</t>
  </si>
  <si>
    <t>ШАХ Микита Олександрович</t>
  </si>
  <si>
    <t>ШТЕФАН Іван Сергійович</t>
  </si>
  <si>
    <t>ЩЕРБИНА Артем Андрійович</t>
  </si>
  <si>
    <t>ЮШКОВ Артем Сергійович</t>
  </si>
  <si>
    <t>ІПЗ-22м</t>
  </si>
  <si>
    <t>Фреймворки на основі C# (ASP .NET, ASP .NET MYC,ASP NET  CORE, XAMARIN)  (курсова робота)</t>
  </si>
  <si>
    <t xml:space="preserve">Програмування 3D-графіки в тому числі поверхонь для нативних (OpenGL), Web (WebGL) та Android-додатків (OpenGL ES) </t>
  </si>
  <si>
    <t>Фреймворки на основі C# (ASP .NET, ASP .NET MYC,ASP NET  CORE, XAMARIN)</t>
  </si>
  <si>
    <t xml:space="preserve">Розробка Android-додатків </t>
  </si>
  <si>
    <t>Розробка Web-додатків з використанням сучасних фреймворків</t>
  </si>
  <si>
    <t>АБРАМОВ Денис Павлович</t>
  </si>
  <si>
    <t>БИЧОК Владислав Олегович</t>
  </si>
  <si>
    <t>ВРУЧИНСЬКИЙ Антон Віталійович</t>
  </si>
  <si>
    <t>ЄГОРОВ Гліб Павлович</t>
  </si>
  <si>
    <t>ЖАБОТЕНКО Веніамін Олегович</t>
  </si>
  <si>
    <t>ІВАНЧЕНКО Діана Віталіївна</t>
  </si>
  <si>
    <t>КОНЮШЕНКО Валерій Ігорович</t>
  </si>
  <si>
    <t>КОПІЙКА Ярослав Сергійович</t>
  </si>
  <si>
    <t>КУШНІРУК Данило Сергійович</t>
  </si>
  <si>
    <t>МАШОШИН Віталій Юрійович</t>
  </si>
  <si>
    <t>НЕВМЕРЖИЦЬКА Руслана Володимирівна</t>
  </si>
  <si>
    <t>НІКІФОРЕНКО Анастасія Олексіївна</t>
  </si>
  <si>
    <t>ПРИХОДЬКО Ілля Сергійович</t>
  </si>
  <si>
    <t>СЕВСЬКИЙ Дмитро Олександрович</t>
  </si>
  <si>
    <t>ЧУХНО Тимур Олександрович</t>
  </si>
  <si>
    <t>15</t>
  </si>
  <si>
    <t>ІПЗ-22ск</t>
  </si>
  <si>
    <t>ІСАЄВ Олександр Олегович</t>
  </si>
  <si>
    <t>КАЛІНІН Олексій Миколайович</t>
  </si>
  <si>
    <t>2</t>
  </si>
  <si>
    <t>КН-21</t>
  </si>
  <si>
    <t>Проектування і реалізація баз даних  (курсова робота)</t>
  </si>
  <si>
    <t>Проектування і реалізація баз даних</t>
  </si>
  <si>
    <t>БУРЕЙ Юлія Степанівна</t>
  </si>
  <si>
    <t>КОЛІОГЛО Катерина Вячеславівна</t>
  </si>
  <si>
    <t>МИРОНЕНКО Тимур Ігорович</t>
  </si>
  <si>
    <t>МІЩЕНКО Олена Михайлівна</t>
  </si>
  <si>
    <t>СЕНЬКО Владислав Михайлович</t>
  </si>
  <si>
    <t>СТРУЖЕВСЬКИЙ Ілля Андрійович</t>
  </si>
  <si>
    <t>6</t>
  </si>
  <si>
    <t>КН-22</t>
  </si>
  <si>
    <t>Програмування на Python</t>
  </si>
  <si>
    <t>АКБАР Фаяд Фарідович</t>
  </si>
  <si>
    <t>БЕРЕГОВИЙ Владислав Олегович</t>
  </si>
  <si>
    <t>БІЛАЯ Єлизавета Святославівна</t>
  </si>
  <si>
    <t>БУЙВОЛ Владислав Євгенійович</t>
  </si>
  <si>
    <t>ГОРБЕНКО Анастасія Олександрівна</t>
  </si>
  <si>
    <t>КОДЛУБОВСЬКА Анжеліка Олександрівна</t>
  </si>
  <si>
    <t>КОЛЕСНІК Василь Вікторович</t>
  </si>
  <si>
    <t>7</t>
  </si>
  <si>
    <t>90</t>
  </si>
  <si>
    <t>100</t>
  </si>
  <si>
    <t>95</t>
  </si>
  <si>
    <t>80</t>
  </si>
  <si>
    <t>60</t>
  </si>
  <si>
    <t>Розробка Windows-додатків на Visual С++  (фреймворк MFC) (куросва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</si>
</sst>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2"/>
      <name val="TimesNewRoman"/>
    </font>
    <font>
      <sz val="12"/>
      <name val="TimesNewRoman"/>
    </font>
    <font>
      <b/>
      <sz val="14"/>
      <name val="TimesNewRoman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/>
  </sheetViews>
  <sheetFormatPr defaultRowHeight="15"/>
  <cols>
    <col min="2" max="2" width="27" style="8" customWidth="1"/>
  </cols>
  <sheetData>
    <row r="2" spans="2:2" ht="63" customHeight="1">
      <c r="B2" s="7" t="s">
        <v>0</v>
      </c>
    </row>
    <row r="3" spans="2:2">
      <c r="B3" s="1"/>
    </row>
    <row r="4" spans="2:2" ht="15.75" customHeight="1">
      <c r="B4" s="2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zoomScale="55" zoomScaleNormal="55" workbookViewId="0">
      <selection activeCell="P7" sqref="P7"/>
    </sheetView>
  </sheetViews>
  <sheetFormatPr defaultRowHeight="15"/>
  <cols>
    <col min="1" max="1" width="47" style="8" customWidth="1"/>
    <col min="11" max="11" width="15" style="8" customWidth="1"/>
    <col min="13" max="13" width="11.28515625" bestFit="1" customWidth="1"/>
  </cols>
  <sheetData>
    <row r="2" spans="1:13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3" ht="129.94999999999999" customHeight="1">
      <c r="A5" s="15" t="s">
        <v>2</v>
      </c>
      <c r="B5" s="15" t="s">
        <v>3</v>
      </c>
      <c r="C5" s="20"/>
      <c r="D5" s="15" t="s">
        <v>4</v>
      </c>
      <c r="E5" s="20"/>
      <c r="F5" s="15" t="s">
        <v>5</v>
      </c>
      <c r="G5" s="20"/>
      <c r="H5" s="15" t="s">
        <v>6</v>
      </c>
      <c r="I5" s="20"/>
      <c r="J5" s="21" t="s">
        <v>131</v>
      </c>
      <c r="K5" s="21"/>
      <c r="L5" s="15" t="s">
        <v>7</v>
      </c>
      <c r="M5" s="15" t="s">
        <v>8</v>
      </c>
    </row>
    <row r="6" spans="1:13" ht="15.95" customHeight="1">
      <c r="A6" s="20"/>
      <c r="B6" s="14" t="s">
        <v>9</v>
      </c>
      <c r="C6" s="14" t="s">
        <v>10</v>
      </c>
      <c r="D6" s="14" t="s">
        <v>9</v>
      </c>
      <c r="E6" s="14" t="s">
        <v>10</v>
      </c>
      <c r="F6" s="14" t="s">
        <v>9</v>
      </c>
      <c r="G6" s="14" t="s">
        <v>10</v>
      </c>
      <c r="H6" s="14" t="s">
        <v>9</v>
      </c>
      <c r="I6" s="14" t="s">
        <v>10</v>
      </c>
      <c r="J6" s="14" t="s">
        <v>9</v>
      </c>
      <c r="K6" s="14" t="s">
        <v>10</v>
      </c>
      <c r="L6" s="20"/>
      <c r="M6" s="20"/>
    </row>
    <row r="7" spans="1:13" ht="15.75" customHeight="1">
      <c r="A7" s="11" t="s">
        <v>12</v>
      </c>
      <c r="B7" s="12">
        <v>90</v>
      </c>
      <c r="C7" s="12">
        <v>1</v>
      </c>
      <c r="D7" s="12">
        <v>90</v>
      </c>
      <c r="E7" s="12">
        <v>1</v>
      </c>
      <c r="F7" s="12">
        <v>90</v>
      </c>
      <c r="G7" s="12">
        <v>1</v>
      </c>
      <c r="H7" s="12">
        <v>100</v>
      </c>
      <c r="I7" s="12">
        <v>1</v>
      </c>
      <c r="J7" s="12">
        <v>100</v>
      </c>
      <c r="K7" s="12">
        <v>1</v>
      </c>
      <c r="L7" s="12">
        <v>2</v>
      </c>
      <c r="M7" s="13">
        <f>95*(B7*C7+D7*E7+F7*G7+H7*I7+J7*K7)/((C7+E7+G7+I7+K7)*100)+L7</f>
        <v>91.3</v>
      </c>
    </row>
    <row r="8" spans="1:13" ht="15.75" customHeight="1">
      <c r="A8" s="11" t="s">
        <v>14</v>
      </c>
      <c r="B8" s="12">
        <v>92</v>
      </c>
      <c r="C8" s="12">
        <v>1</v>
      </c>
      <c r="D8" s="12">
        <v>95</v>
      </c>
      <c r="E8" s="12">
        <v>1</v>
      </c>
      <c r="F8" s="12">
        <v>93</v>
      </c>
      <c r="G8" s="12">
        <v>1</v>
      </c>
      <c r="H8" s="12">
        <v>100</v>
      </c>
      <c r="I8" s="12">
        <v>1</v>
      </c>
      <c r="J8" s="12">
        <v>100</v>
      </c>
      <c r="K8" s="12">
        <v>1</v>
      </c>
      <c r="L8" s="12"/>
      <c r="M8" s="13">
        <f>95*(B8*C8+D8*E8+F8*G8+H8*I8+J8*K8)/((C8+E8+G8+I8+K8)*100)+L8</f>
        <v>91.2</v>
      </c>
    </row>
    <row r="9" spans="1:13" ht="15.75" customHeight="1">
      <c r="A9" s="3" t="s">
        <v>11</v>
      </c>
      <c r="B9" s="4">
        <v>90</v>
      </c>
      <c r="C9" s="4">
        <v>1</v>
      </c>
      <c r="D9" s="4">
        <v>70</v>
      </c>
      <c r="E9" s="4">
        <v>1</v>
      </c>
      <c r="F9" s="4">
        <v>70</v>
      </c>
      <c r="G9" s="4">
        <v>1</v>
      </c>
      <c r="H9" s="4">
        <v>95</v>
      </c>
      <c r="I9" s="4">
        <v>1</v>
      </c>
      <c r="J9" s="22">
        <v>66</v>
      </c>
      <c r="K9" s="4">
        <v>1</v>
      </c>
      <c r="L9" s="4"/>
      <c r="M9" s="23">
        <f>95*(B9*C9+D9*E9+F9*G9+H9*I9+J9*K9)/((C9+E9+G9+I9+K9)*100)+L9</f>
        <v>74.290000000000006</v>
      </c>
    </row>
    <row r="10" spans="1:13" ht="15.75" customHeight="1">
      <c r="A10" s="3" t="s">
        <v>13</v>
      </c>
      <c r="B10" s="4"/>
      <c r="C10" s="4"/>
      <c r="D10" s="4"/>
      <c r="E10" s="4"/>
      <c r="F10" s="4"/>
      <c r="G10" s="4"/>
      <c r="H10" s="4"/>
      <c r="I10" s="4"/>
      <c r="J10" s="1"/>
      <c r="K10" s="1"/>
      <c r="L10" s="4"/>
      <c r="M10" s="5"/>
    </row>
    <row r="11" spans="1:13" ht="15.75" customHeight="1">
      <c r="A11" s="3" t="s">
        <v>15</v>
      </c>
      <c r="B11" s="4"/>
      <c r="C11" s="4"/>
      <c r="D11" s="4"/>
      <c r="E11" s="4"/>
      <c r="F11" s="4"/>
      <c r="G11" s="4"/>
      <c r="H11" s="4"/>
      <c r="I11" s="4"/>
      <c r="J11" s="1"/>
      <c r="K11" s="1"/>
      <c r="L11" s="4"/>
      <c r="M11" s="5"/>
    </row>
    <row r="12" spans="1:13" ht="15.75" customHeight="1">
      <c r="A12" s="3" t="s">
        <v>16</v>
      </c>
      <c r="B12" s="4"/>
      <c r="C12" s="4"/>
      <c r="D12" s="4"/>
      <c r="E12" s="4"/>
      <c r="F12" s="4"/>
      <c r="G12" s="4"/>
      <c r="H12" s="4"/>
      <c r="I12" s="4"/>
      <c r="J12" s="1"/>
      <c r="K12" s="1"/>
      <c r="L12" s="4"/>
      <c r="M12" s="5"/>
    </row>
    <row r="13" spans="1:13" ht="15.75" customHeight="1">
      <c r="A13" s="3" t="s">
        <v>17</v>
      </c>
      <c r="B13" s="4"/>
      <c r="C13" s="4"/>
      <c r="D13" s="4"/>
      <c r="E13" s="4"/>
      <c r="F13" s="4"/>
      <c r="G13" s="4"/>
      <c r="H13" s="4"/>
      <c r="I13" s="4"/>
      <c r="J13" s="1"/>
      <c r="K13" s="1"/>
      <c r="L13" s="4"/>
      <c r="M13" s="5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 customHeight="1">
      <c r="A16" s="6" t="s">
        <v>18</v>
      </c>
      <c r="B16" s="4"/>
      <c r="C16" s="4"/>
      <c r="D16" s="4"/>
      <c r="E16" s="4"/>
      <c r="F16" s="4"/>
      <c r="G16" s="4"/>
      <c r="H16" s="4"/>
      <c r="I16" s="4"/>
      <c r="J16" s="1"/>
      <c r="K16" s="1"/>
      <c r="L16" s="4"/>
      <c r="M16" s="5">
        <f>AVERAGE(M7:M13)</f>
        <v>85.596666666666678</v>
      </c>
    </row>
    <row r="17" spans="1:13" ht="15.75" customHeight="1">
      <c r="A17" s="3"/>
      <c r="B17" s="4"/>
      <c r="C17" s="4"/>
      <c r="D17" s="4"/>
      <c r="E17" s="4"/>
      <c r="F17" s="4"/>
      <c r="G17" s="4"/>
      <c r="H17" s="4"/>
      <c r="I17" s="4"/>
      <c r="J17" s="1"/>
      <c r="K17" s="1"/>
      <c r="L17" s="4"/>
      <c r="M17" s="4"/>
    </row>
    <row r="18" spans="1:13" ht="15.75" customHeight="1">
      <c r="A18" s="3" t="s">
        <v>19</v>
      </c>
      <c r="B18" s="4">
        <v>7</v>
      </c>
      <c r="C18" s="4">
        <f>B18*0.4</f>
        <v>2.8000000000000003</v>
      </c>
      <c r="D18" s="4"/>
      <c r="E18" s="4"/>
      <c r="F18" s="4"/>
      <c r="G18" s="4"/>
      <c r="H18" s="4"/>
      <c r="I18" s="4"/>
      <c r="J18" s="1"/>
      <c r="K18" s="1"/>
      <c r="L18" s="4"/>
      <c r="M18" s="4"/>
    </row>
  </sheetData>
  <sortState ref="A7:M13">
    <sortCondition descending="1" ref="M7"/>
  </sortState>
  <mergeCells count="9">
    <mergeCell ref="M5:M6"/>
    <mergeCell ref="A2:K2"/>
    <mergeCell ref="A5:A6"/>
    <mergeCell ref="D5:E5"/>
    <mergeCell ref="H5:I5"/>
    <mergeCell ref="L5:L6"/>
    <mergeCell ref="F5:G5"/>
    <mergeCell ref="B5:C5"/>
    <mergeCell ref="J5:K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="55" zoomScaleNormal="55" workbookViewId="0">
      <selection activeCell="A10" sqref="A10:A11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7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21</v>
      </c>
      <c r="C5" s="19"/>
      <c r="D5" s="15" t="s">
        <v>22</v>
      </c>
      <c r="E5" s="19"/>
      <c r="F5" s="15" t="s">
        <v>23</v>
      </c>
      <c r="G5" s="19"/>
      <c r="H5" s="15" t="s">
        <v>24</v>
      </c>
      <c r="I5" s="19"/>
      <c r="J5" s="15" t="s">
        <v>25</v>
      </c>
      <c r="K5" s="19"/>
      <c r="L5" s="15" t="s">
        <v>7</v>
      </c>
      <c r="M5" s="15" t="s">
        <v>8</v>
      </c>
    </row>
    <row r="6" spans="1:13" ht="15.95" customHeight="1">
      <c r="A6" s="16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6"/>
      <c r="M6" s="16"/>
    </row>
    <row r="7" spans="1:13" ht="15.75" customHeight="1">
      <c r="A7" s="11" t="s">
        <v>29</v>
      </c>
      <c r="B7" s="12">
        <v>95</v>
      </c>
      <c r="C7" s="12">
        <v>1</v>
      </c>
      <c r="D7" s="12">
        <v>98</v>
      </c>
      <c r="E7" s="12">
        <v>1</v>
      </c>
      <c r="F7" s="12">
        <v>95</v>
      </c>
      <c r="G7" s="12">
        <v>1</v>
      </c>
      <c r="H7" s="12">
        <v>95</v>
      </c>
      <c r="I7" s="12">
        <v>1</v>
      </c>
      <c r="J7" s="12">
        <v>97</v>
      </c>
      <c r="K7" s="12">
        <v>1</v>
      </c>
      <c r="L7" s="12">
        <v>5</v>
      </c>
      <c r="M7" s="13">
        <f t="shared" ref="M7:M14" si="0">95*(B7*C7+D7*E7+F7*G7+H7*I7+J7*K7)/((C7+E7+G7+I7+K7)*100)+L7</f>
        <v>96.2</v>
      </c>
    </row>
    <row r="8" spans="1:13" ht="15.75" customHeight="1">
      <c r="A8" s="11" t="s">
        <v>38</v>
      </c>
      <c r="B8" s="12">
        <v>95</v>
      </c>
      <c r="C8" s="12">
        <v>1</v>
      </c>
      <c r="D8" s="12">
        <v>92</v>
      </c>
      <c r="E8" s="12">
        <v>1</v>
      </c>
      <c r="F8" s="12">
        <v>95</v>
      </c>
      <c r="G8" s="12">
        <v>1</v>
      </c>
      <c r="H8" s="12">
        <v>95</v>
      </c>
      <c r="I8" s="12">
        <v>1</v>
      </c>
      <c r="J8" s="12">
        <v>100</v>
      </c>
      <c r="K8" s="12">
        <v>1</v>
      </c>
      <c r="L8" s="12">
        <v>5</v>
      </c>
      <c r="M8" s="13">
        <f t="shared" si="0"/>
        <v>95.63</v>
      </c>
    </row>
    <row r="9" spans="1:13" ht="15.75" customHeight="1">
      <c r="A9" s="11" t="s">
        <v>35</v>
      </c>
      <c r="B9" s="12">
        <v>90</v>
      </c>
      <c r="C9" s="12">
        <v>1</v>
      </c>
      <c r="D9" s="12">
        <v>94</v>
      </c>
      <c r="E9" s="12">
        <v>1</v>
      </c>
      <c r="F9" s="12">
        <v>94</v>
      </c>
      <c r="G9" s="12">
        <v>1</v>
      </c>
      <c r="H9" s="12">
        <v>90</v>
      </c>
      <c r="I9" s="12">
        <v>1</v>
      </c>
      <c r="J9" s="12">
        <v>100</v>
      </c>
      <c r="K9" s="12">
        <v>1</v>
      </c>
      <c r="L9" s="12">
        <v>3</v>
      </c>
      <c r="M9" s="13">
        <f t="shared" si="0"/>
        <v>91.92</v>
      </c>
    </row>
    <row r="10" spans="1:13" ht="15.75" customHeight="1">
      <c r="A10" s="11" t="s">
        <v>30</v>
      </c>
      <c r="B10" s="12">
        <v>95</v>
      </c>
      <c r="C10" s="12">
        <v>1</v>
      </c>
      <c r="D10" s="12">
        <v>98</v>
      </c>
      <c r="E10" s="12">
        <v>1</v>
      </c>
      <c r="F10" s="12">
        <v>90</v>
      </c>
      <c r="G10" s="12">
        <v>1</v>
      </c>
      <c r="H10" s="12">
        <v>95</v>
      </c>
      <c r="I10" s="12">
        <v>1</v>
      </c>
      <c r="J10" s="12">
        <v>100</v>
      </c>
      <c r="K10" s="12">
        <v>1</v>
      </c>
      <c r="L10" s="12">
        <v>1</v>
      </c>
      <c r="M10" s="13">
        <f t="shared" si="0"/>
        <v>91.82</v>
      </c>
    </row>
    <row r="11" spans="1:13" ht="15.75" customHeight="1">
      <c r="A11" s="11" t="s">
        <v>40</v>
      </c>
      <c r="B11" s="12">
        <v>95</v>
      </c>
      <c r="C11" s="12">
        <v>1</v>
      </c>
      <c r="D11" s="12">
        <v>82</v>
      </c>
      <c r="E11" s="12">
        <v>1</v>
      </c>
      <c r="F11" s="12">
        <v>90</v>
      </c>
      <c r="G11" s="12">
        <v>1</v>
      </c>
      <c r="H11" s="12">
        <v>95</v>
      </c>
      <c r="I11" s="12">
        <v>1</v>
      </c>
      <c r="J11" s="12">
        <v>95</v>
      </c>
      <c r="K11" s="12">
        <v>1</v>
      </c>
      <c r="L11" s="12">
        <v>4</v>
      </c>
      <c r="M11" s="13">
        <f t="shared" si="0"/>
        <v>90.83</v>
      </c>
    </row>
    <row r="12" spans="1:13" ht="15.75" customHeight="1">
      <c r="A12" s="11" t="s">
        <v>28</v>
      </c>
      <c r="B12" s="12">
        <v>90</v>
      </c>
      <c r="C12" s="12">
        <v>1</v>
      </c>
      <c r="D12" s="12">
        <v>98</v>
      </c>
      <c r="E12" s="12">
        <v>1</v>
      </c>
      <c r="F12" s="12">
        <v>70</v>
      </c>
      <c r="G12" s="12">
        <v>1</v>
      </c>
      <c r="H12" s="12">
        <v>90</v>
      </c>
      <c r="I12" s="12">
        <v>1</v>
      </c>
      <c r="J12" s="12">
        <v>93</v>
      </c>
      <c r="K12" s="12">
        <v>1</v>
      </c>
      <c r="L12" s="12"/>
      <c r="M12" s="13">
        <f t="shared" si="0"/>
        <v>83.79</v>
      </c>
    </row>
    <row r="13" spans="1:13" ht="15.75" customHeight="1">
      <c r="A13" s="3" t="s">
        <v>27</v>
      </c>
      <c r="B13" s="4">
        <v>90</v>
      </c>
      <c r="C13" s="4">
        <v>1</v>
      </c>
      <c r="D13" s="4">
        <v>80</v>
      </c>
      <c r="E13" s="4">
        <v>1</v>
      </c>
      <c r="F13" s="4">
        <v>90</v>
      </c>
      <c r="G13" s="4">
        <v>1</v>
      </c>
      <c r="H13" s="4">
        <v>90</v>
      </c>
      <c r="I13" s="4">
        <v>1</v>
      </c>
      <c r="J13" s="4">
        <v>75</v>
      </c>
      <c r="K13" s="4">
        <v>1</v>
      </c>
      <c r="L13" s="4"/>
      <c r="M13" s="5">
        <f t="shared" si="0"/>
        <v>80.75</v>
      </c>
    </row>
    <row r="14" spans="1:13" ht="15.75" customHeight="1">
      <c r="A14" s="3" t="s">
        <v>32</v>
      </c>
      <c r="B14" s="4">
        <v>70</v>
      </c>
      <c r="C14" s="4">
        <v>1</v>
      </c>
      <c r="D14" s="4">
        <v>79</v>
      </c>
      <c r="E14" s="4">
        <v>1</v>
      </c>
      <c r="F14" s="4">
        <v>62</v>
      </c>
      <c r="G14" s="4">
        <v>1</v>
      </c>
      <c r="H14" s="4">
        <v>70</v>
      </c>
      <c r="I14" s="4">
        <v>1</v>
      </c>
      <c r="J14" s="4">
        <v>70</v>
      </c>
      <c r="K14" s="4">
        <v>1</v>
      </c>
      <c r="L14" s="4">
        <v>1</v>
      </c>
      <c r="M14" s="5">
        <f t="shared" si="0"/>
        <v>67.69</v>
      </c>
    </row>
    <row r="15" spans="1:13" ht="15.75" customHeight="1">
      <c r="A15" s="3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ht="15.75" customHeight="1">
      <c r="A16" s="3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pans="1:13" ht="15.75" customHeight="1">
      <c r="A17" s="3" t="s">
        <v>33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pans="1:13" ht="15.75" customHeight="1">
      <c r="A18" s="3" t="s">
        <v>34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pans="1:13" ht="15.75" customHeight="1">
      <c r="A19" s="3" t="s">
        <v>36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pans="1:13" ht="15.75" customHeight="1">
      <c r="A20" s="3" t="s">
        <v>37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pans="1:13" ht="15.75" customHeight="1">
      <c r="A21" s="3" t="s">
        <v>39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customHeight="1">
      <c r="A24" s="6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>
        <f>AVERAGE(M7:M21)</f>
        <v>87.328749999999985</v>
      </c>
    </row>
    <row r="25" spans="1:13" ht="15.75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75" customHeight="1">
      <c r="A26" s="3" t="s">
        <v>19</v>
      </c>
      <c r="B26" s="4">
        <v>15</v>
      </c>
      <c r="C26" s="4">
        <f>B26*0.4</f>
        <v>6</v>
      </c>
      <c r="D26" s="4"/>
      <c r="E26" s="4"/>
      <c r="F26" s="4"/>
      <c r="G26" s="4"/>
      <c r="H26" s="4"/>
      <c r="I26" s="4"/>
      <c r="J26" s="4"/>
      <c r="K26" s="4"/>
      <c r="L26" s="4"/>
      <c r="M26" s="4"/>
    </row>
  </sheetData>
  <sortState ref="A7:M21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zoomScale="55" zoomScaleNormal="55" workbookViewId="0">
      <selection activeCell="A7" sqref="A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7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3</v>
      </c>
      <c r="C5" s="19"/>
      <c r="D5" s="15" t="s">
        <v>4</v>
      </c>
      <c r="E5" s="19"/>
      <c r="F5" s="15" t="s">
        <v>5</v>
      </c>
      <c r="G5" s="19"/>
      <c r="H5" s="15" t="s">
        <v>6</v>
      </c>
      <c r="I5" s="19"/>
      <c r="J5" s="15" t="s">
        <v>7</v>
      </c>
      <c r="K5" s="15" t="s">
        <v>8</v>
      </c>
    </row>
    <row r="6" spans="1:11" ht="15.95" customHeight="1">
      <c r="A6" s="16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6"/>
      <c r="K6" s="16"/>
    </row>
    <row r="7" spans="1:11" ht="15.75" customHeight="1">
      <c r="A7" s="11" t="s">
        <v>43</v>
      </c>
      <c r="B7" s="12">
        <v>90</v>
      </c>
      <c r="C7" s="12">
        <v>1</v>
      </c>
      <c r="D7" s="12">
        <v>90</v>
      </c>
      <c r="E7" s="12">
        <v>1</v>
      </c>
      <c r="F7" s="12">
        <v>90</v>
      </c>
      <c r="G7" s="12">
        <v>1</v>
      </c>
      <c r="H7" s="12">
        <v>98</v>
      </c>
      <c r="I7" s="12">
        <v>1</v>
      </c>
      <c r="J7" s="12"/>
      <c r="K7" s="13">
        <f>95*(B7*C7+D7*E7+F7*G7+H7*I7)/((C7+E7+G7+I7)*100)+J7</f>
        <v>87.4</v>
      </c>
    </row>
    <row r="8" spans="1:11" ht="15.75" customHeight="1">
      <c r="A8" s="3" t="s">
        <v>42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75" customHeight="1">
      <c r="A9" s="3" t="s">
        <v>44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75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 customHeight="1">
      <c r="A12" s="6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5">
        <f>AVERAGE(K7:K9)</f>
        <v>87.4</v>
      </c>
    </row>
    <row r="13" spans="1:11" ht="15.75" customHeight="1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 customHeight="1">
      <c r="A14" s="3" t="s">
        <v>19</v>
      </c>
      <c r="B14" s="4" t="s">
        <v>45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</row>
  </sheetData>
  <sortState ref="A7:K9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A15" zoomScale="70" zoomScaleNormal="70" workbookViewId="0">
      <selection activeCell="K33" sqref="K33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7" t="s">
        <v>46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2</v>
      </c>
      <c r="B5" s="15" t="s">
        <v>47</v>
      </c>
      <c r="C5" s="19"/>
      <c r="D5" s="15" t="s">
        <v>48</v>
      </c>
      <c r="E5" s="19"/>
      <c r="F5" s="15" t="s">
        <v>49</v>
      </c>
      <c r="G5" s="19"/>
      <c r="H5" s="15" t="s">
        <v>7</v>
      </c>
      <c r="I5" s="15" t="s">
        <v>8</v>
      </c>
    </row>
    <row r="6" spans="1:9" ht="15.95" customHeight="1">
      <c r="A6" s="16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6"/>
      <c r="I6" s="16"/>
    </row>
    <row r="7" spans="1:9" ht="15.75" customHeight="1">
      <c r="A7" s="11" t="s">
        <v>64</v>
      </c>
      <c r="B7" s="12">
        <v>100</v>
      </c>
      <c r="C7" s="12">
        <v>1</v>
      </c>
      <c r="D7" s="12">
        <v>90</v>
      </c>
      <c r="E7" s="12">
        <v>1</v>
      </c>
      <c r="F7" s="12">
        <v>100</v>
      </c>
      <c r="G7" s="12">
        <v>1</v>
      </c>
      <c r="H7" s="12">
        <v>1</v>
      </c>
      <c r="I7" s="13">
        <f t="shared" ref="I7:I31" si="0">95*(B7*C7+D7*E7+F7*G7)/((C7+E7+G7)*100)+H7</f>
        <v>92.833333333333329</v>
      </c>
    </row>
    <row r="8" spans="1:9" ht="15.75" customHeight="1">
      <c r="A8" s="11" t="s">
        <v>72</v>
      </c>
      <c r="B8" s="12">
        <v>100</v>
      </c>
      <c r="C8" s="12">
        <v>1</v>
      </c>
      <c r="D8" s="12">
        <v>90</v>
      </c>
      <c r="E8" s="12">
        <v>1</v>
      </c>
      <c r="F8" s="12">
        <v>100</v>
      </c>
      <c r="G8" s="12">
        <v>1</v>
      </c>
      <c r="H8" s="12">
        <v>1</v>
      </c>
      <c r="I8" s="13">
        <f t="shared" si="0"/>
        <v>92.833333333333329</v>
      </c>
    </row>
    <row r="9" spans="1:9" ht="15.75" customHeight="1">
      <c r="A9" s="11" t="s">
        <v>61</v>
      </c>
      <c r="B9" s="12">
        <v>100</v>
      </c>
      <c r="C9" s="12">
        <v>1</v>
      </c>
      <c r="D9" s="12">
        <v>92</v>
      </c>
      <c r="E9" s="12">
        <v>1</v>
      </c>
      <c r="F9" s="12">
        <v>100</v>
      </c>
      <c r="G9" s="12">
        <v>1</v>
      </c>
      <c r="H9" s="12"/>
      <c r="I9" s="13">
        <f t="shared" si="0"/>
        <v>92.466666666666669</v>
      </c>
    </row>
    <row r="10" spans="1:9" ht="15.75" customHeight="1">
      <c r="A10" s="11" t="s">
        <v>70</v>
      </c>
      <c r="B10" s="12">
        <v>100</v>
      </c>
      <c r="C10" s="12">
        <v>1</v>
      </c>
      <c r="D10" s="12">
        <v>92</v>
      </c>
      <c r="E10" s="12">
        <v>1</v>
      </c>
      <c r="F10" s="12">
        <v>100</v>
      </c>
      <c r="G10" s="12">
        <v>1</v>
      </c>
      <c r="H10" s="12"/>
      <c r="I10" s="13">
        <f t="shared" si="0"/>
        <v>92.466666666666669</v>
      </c>
    </row>
    <row r="11" spans="1:9" ht="15.75" customHeight="1">
      <c r="A11" s="11" t="s">
        <v>60</v>
      </c>
      <c r="B11" s="12">
        <v>95</v>
      </c>
      <c r="C11" s="12">
        <v>1</v>
      </c>
      <c r="D11" s="12">
        <v>93</v>
      </c>
      <c r="E11" s="12">
        <v>1</v>
      </c>
      <c r="F11" s="12">
        <v>100</v>
      </c>
      <c r="G11" s="12">
        <v>1</v>
      </c>
      <c r="H11" s="12">
        <v>1</v>
      </c>
      <c r="I11" s="13">
        <f t="shared" si="0"/>
        <v>92.2</v>
      </c>
    </row>
    <row r="12" spans="1:9" ht="15.75" customHeight="1">
      <c r="A12" s="11" t="s">
        <v>59</v>
      </c>
      <c r="B12" s="12">
        <v>99</v>
      </c>
      <c r="C12" s="12">
        <v>1</v>
      </c>
      <c r="D12" s="12">
        <v>92</v>
      </c>
      <c r="E12" s="12">
        <v>1</v>
      </c>
      <c r="F12" s="12">
        <v>100</v>
      </c>
      <c r="G12" s="12">
        <v>1</v>
      </c>
      <c r="H12" s="12"/>
      <c r="I12" s="13">
        <f t="shared" si="0"/>
        <v>92.15</v>
      </c>
    </row>
    <row r="13" spans="1:9" ht="15.75" customHeight="1">
      <c r="A13" s="11" t="s">
        <v>53</v>
      </c>
      <c r="B13" s="12">
        <v>100</v>
      </c>
      <c r="C13" s="12">
        <v>1</v>
      </c>
      <c r="D13" s="12">
        <v>90</v>
      </c>
      <c r="E13" s="12">
        <v>1</v>
      </c>
      <c r="F13" s="12">
        <v>100</v>
      </c>
      <c r="G13" s="12">
        <v>1</v>
      </c>
      <c r="H13" s="12"/>
      <c r="I13" s="13">
        <f t="shared" si="0"/>
        <v>91.833333333333329</v>
      </c>
    </row>
    <row r="14" spans="1:9" ht="15.75" customHeight="1">
      <c r="A14" s="11" t="s">
        <v>58</v>
      </c>
      <c r="B14" s="12">
        <v>100</v>
      </c>
      <c r="C14" s="12">
        <v>1</v>
      </c>
      <c r="D14" s="12">
        <v>90</v>
      </c>
      <c r="E14" s="12">
        <v>1</v>
      </c>
      <c r="F14" s="12">
        <v>100</v>
      </c>
      <c r="G14" s="12">
        <v>1</v>
      </c>
      <c r="H14" s="12"/>
      <c r="I14" s="13">
        <f t="shared" si="0"/>
        <v>91.833333333333329</v>
      </c>
    </row>
    <row r="15" spans="1:9" ht="15.75" customHeight="1">
      <c r="A15" s="11" t="s">
        <v>69</v>
      </c>
      <c r="B15" s="12">
        <v>100</v>
      </c>
      <c r="C15" s="12">
        <v>1</v>
      </c>
      <c r="D15" s="12">
        <v>90</v>
      </c>
      <c r="E15" s="12">
        <v>1</v>
      </c>
      <c r="F15" s="12">
        <v>100</v>
      </c>
      <c r="G15" s="12">
        <v>1</v>
      </c>
      <c r="H15" s="12"/>
      <c r="I15" s="13">
        <f t="shared" si="0"/>
        <v>91.833333333333329</v>
      </c>
    </row>
    <row r="16" spans="1:9" ht="15.75" customHeight="1">
      <c r="A16" s="11" t="s">
        <v>74</v>
      </c>
      <c r="B16" s="12">
        <v>100</v>
      </c>
      <c r="C16" s="12">
        <v>1</v>
      </c>
      <c r="D16" s="12">
        <v>90</v>
      </c>
      <c r="E16" s="12">
        <v>1</v>
      </c>
      <c r="F16" s="12">
        <v>100</v>
      </c>
      <c r="G16" s="12">
        <v>1</v>
      </c>
      <c r="H16" s="12"/>
      <c r="I16" s="13">
        <f t="shared" si="0"/>
        <v>91.833333333333329</v>
      </c>
    </row>
    <row r="17" spans="1:9" ht="15.75" customHeight="1">
      <c r="A17" s="11" t="s">
        <v>79</v>
      </c>
      <c r="B17" s="12">
        <v>100</v>
      </c>
      <c r="C17" s="12">
        <v>1</v>
      </c>
      <c r="D17" s="12">
        <v>90</v>
      </c>
      <c r="E17" s="12">
        <v>1</v>
      </c>
      <c r="F17" s="12">
        <v>100</v>
      </c>
      <c r="G17" s="12">
        <v>1</v>
      </c>
      <c r="H17" s="12"/>
      <c r="I17" s="13">
        <f t="shared" si="0"/>
        <v>91.833333333333329</v>
      </c>
    </row>
    <row r="18" spans="1:9" ht="15.75" customHeight="1">
      <c r="A18" s="11" t="s">
        <v>71</v>
      </c>
      <c r="B18" s="12">
        <v>100</v>
      </c>
      <c r="C18" s="12">
        <v>1</v>
      </c>
      <c r="D18" s="12">
        <v>90</v>
      </c>
      <c r="E18" s="12">
        <v>1</v>
      </c>
      <c r="F18" s="12">
        <v>99</v>
      </c>
      <c r="G18" s="12">
        <v>1</v>
      </c>
      <c r="H18" s="12"/>
      <c r="I18" s="13">
        <f t="shared" si="0"/>
        <v>91.516666666666666</v>
      </c>
    </row>
    <row r="19" spans="1:9" ht="15.75" customHeight="1">
      <c r="A19" s="3" t="s">
        <v>67</v>
      </c>
      <c r="B19" s="4">
        <v>90</v>
      </c>
      <c r="C19" s="4">
        <v>1</v>
      </c>
      <c r="D19" s="4">
        <v>95</v>
      </c>
      <c r="E19" s="4">
        <v>1</v>
      </c>
      <c r="F19" s="4">
        <v>99</v>
      </c>
      <c r="G19" s="4">
        <v>1</v>
      </c>
      <c r="H19" s="4">
        <v>1</v>
      </c>
      <c r="I19" s="5">
        <f t="shared" si="0"/>
        <v>90.933333333333337</v>
      </c>
    </row>
    <row r="20" spans="1:9" ht="15.75" customHeight="1">
      <c r="A20" s="3" t="s">
        <v>52</v>
      </c>
      <c r="B20" s="4">
        <v>95</v>
      </c>
      <c r="C20" s="4">
        <v>1</v>
      </c>
      <c r="D20" s="4">
        <v>90</v>
      </c>
      <c r="E20" s="4">
        <v>1</v>
      </c>
      <c r="F20" s="4">
        <v>100</v>
      </c>
      <c r="G20" s="4">
        <v>1</v>
      </c>
      <c r="H20" s="4"/>
      <c r="I20" s="5">
        <f t="shared" si="0"/>
        <v>90.25</v>
      </c>
    </row>
    <row r="21" spans="1:9" ht="15.75" customHeight="1">
      <c r="A21" s="3" t="s">
        <v>55</v>
      </c>
      <c r="B21" s="4">
        <v>95</v>
      </c>
      <c r="C21" s="4">
        <v>1</v>
      </c>
      <c r="D21" s="4">
        <v>90</v>
      </c>
      <c r="E21" s="4">
        <v>1</v>
      </c>
      <c r="F21" s="4">
        <v>100</v>
      </c>
      <c r="G21" s="4">
        <v>1</v>
      </c>
      <c r="H21" s="4"/>
      <c r="I21" s="5">
        <f t="shared" si="0"/>
        <v>90.25</v>
      </c>
    </row>
    <row r="22" spans="1:9" ht="15.75" customHeight="1">
      <c r="A22" s="3" t="s">
        <v>66</v>
      </c>
      <c r="B22" s="4">
        <v>95</v>
      </c>
      <c r="C22" s="4">
        <v>1</v>
      </c>
      <c r="D22" s="4">
        <v>90</v>
      </c>
      <c r="E22" s="4">
        <v>1</v>
      </c>
      <c r="F22" s="4">
        <v>100</v>
      </c>
      <c r="G22" s="4">
        <v>1</v>
      </c>
      <c r="H22" s="4"/>
      <c r="I22" s="5">
        <f t="shared" si="0"/>
        <v>90.25</v>
      </c>
    </row>
    <row r="23" spans="1:9" ht="15.75" customHeight="1">
      <c r="A23" s="3" t="s">
        <v>68</v>
      </c>
      <c r="B23" s="4">
        <v>95</v>
      </c>
      <c r="C23" s="4">
        <v>1</v>
      </c>
      <c r="D23" s="4">
        <v>90</v>
      </c>
      <c r="E23" s="4">
        <v>1</v>
      </c>
      <c r="F23" s="4">
        <v>100</v>
      </c>
      <c r="G23" s="4">
        <v>1</v>
      </c>
      <c r="H23" s="4"/>
      <c r="I23" s="5">
        <f t="shared" si="0"/>
        <v>90.25</v>
      </c>
    </row>
    <row r="24" spans="1:9" ht="15.75" customHeight="1">
      <c r="A24" s="3" t="s">
        <v>65</v>
      </c>
      <c r="B24" s="4">
        <v>95</v>
      </c>
      <c r="C24" s="4">
        <v>1</v>
      </c>
      <c r="D24" s="4">
        <v>82</v>
      </c>
      <c r="E24" s="4">
        <v>1</v>
      </c>
      <c r="F24" s="4">
        <v>100</v>
      </c>
      <c r="G24" s="4">
        <v>1</v>
      </c>
      <c r="H24" s="4"/>
      <c r="I24" s="5">
        <f t="shared" si="0"/>
        <v>87.716666666666669</v>
      </c>
    </row>
    <row r="25" spans="1:9" ht="15.75" customHeight="1">
      <c r="A25" s="3" t="s">
        <v>56</v>
      </c>
      <c r="B25" s="4">
        <v>85</v>
      </c>
      <c r="C25" s="4">
        <v>1</v>
      </c>
      <c r="D25" s="4">
        <v>90</v>
      </c>
      <c r="E25" s="4">
        <v>1</v>
      </c>
      <c r="F25" s="4">
        <v>100</v>
      </c>
      <c r="G25" s="4">
        <v>1</v>
      </c>
      <c r="H25" s="4"/>
      <c r="I25" s="5">
        <f t="shared" si="0"/>
        <v>87.083333333333329</v>
      </c>
    </row>
    <row r="26" spans="1:9" ht="15.75" customHeight="1">
      <c r="A26" s="3" t="s">
        <v>57</v>
      </c>
      <c r="B26" s="4">
        <v>95</v>
      </c>
      <c r="C26" s="4">
        <v>1</v>
      </c>
      <c r="D26" s="4">
        <v>85</v>
      </c>
      <c r="E26" s="4">
        <v>1</v>
      </c>
      <c r="F26" s="4">
        <v>90</v>
      </c>
      <c r="G26" s="4">
        <v>1</v>
      </c>
      <c r="H26" s="4"/>
      <c r="I26" s="5">
        <f t="shared" si="0"/>
        <v>85.5</v>
      </c>
    </row>
    <row r="27" spans="1:9" ht="15.75" customHeight="1">
      <c r="A27" s="3" t="s">
        <v>76</v>
      </c>
      <c r="B27" s="4">
        <v>80</v>
      </c>
      <c r="C27" s="4">
        <v>1</v>
      </c>
      <c r="D27" s="4">
        <v>86</v>
      </c>
      <c r="E27" s="4">
        <v>1</v>
      </c>
      <c r="F27" s="4">
        <v>92</v>
      </c>
      <c r="G27" s="4">
        <v>1</v>
      </c>
      <c r="H27" s="4"/>
      <c r="I27" s="5">
        <f t="shared" si="0"/>
        <v>81.7</v>
      </c>
    </row>
    <row r="28" spans="1:9" ht="15.75" customHeight="1">
      <c r="A28" s="3" t="s">
        <v>54</v>
      </c>
      <c r="B28" s="4">
        <v>90</v>
      </c>
      <c r="C28" s="4">
        <v>1</v>
      </c>
      <c r="D28" s="4">
        <v>85</v>
      </c>
      <c r="E28" s="4">
        <v>1</v>
      </c>
      <c r="F28" s="4">
        <v>76</v>
      </c>
      <c r="G28" s="4">
        <v>1</v>
      </c>
      <c r="H28" s="4">
        <v>1</v>
      </c>
      <c r="I28" s="5">
        <f t="shared" si="0"/>
        <v>80.483333333333334</v>
      </c>
    </row>
    <row r="29" spans="1:9" ht="15.75" customHeight="1">
      <c r="A29" s="3" t="s">
        <v>51</v>
      </c>
      <c r="B29" s="4">
        <v>90</v>
      </c>
      <c r="C29" s="4">
        <v>1</v>
      </c>
      <c r="D29" s="4">
        <v>61</v>
      </c>
      <c r="E29" s="4">
        <v>1</v>
      </c>
      <c r="F29" s="4">
        <v>78</v>
      </c>
      <c r="G29" s="4">
        <v>1</v>
      </c>
      <c r="H29" s="4"/>
      <c r="I29" s="5">
        <f t="shared" si="0"/>
        <v>72.516666666666666</v>
      </c>
    </row>
    <row r="30" spans="1:9" ht="15.75" customHeight="1">
      <c r="A30" s="3" t="s">
        <v>63</v>
      </c>
      <c r="B30" s="4">
        <v>60</v>
      </c>
      <c r="C30" s="4">
        <v>1</v>
      </c>
      <c r="D30" s="4">
        <v>81</v>
      </c>
      <c r="E30" s="4">
        <v>1</v>
      </c>
      <c r="F30" s="4">
        <v>81</v>
      </c>
      <c r="G30" s="4">
        <v>1</v>
      </c>
      <c r="H30" s="4"/>
      <c r="I30" s="5">
        <f t="shared" si="0"/>
        <v>70.3</v>
      </c>
    </row>
    <row r="31" spans="1:9" ht="15.75" customHeight="1">
      <c r="A31" s="3" t="s">
        <v>78</v>
      </c>
      <c r="B31" s="4">
        <v>70</v>
      </c>
      <c r="C31" s="4">
        <v>1</v>
      </c>
      <c r="D31" s="4">
        <v>62</v>
      </c>
      <c r="E31" s="4">
        <v>1</v>
      </c>
      <c r="F31" s="4">
        <v>83</v>
      </c>
      <c r="G31" s="4">
        <v>1</v>
      </c>
      <c r="H31" s="4"/>
      <c r="I31" s="5">
        <f t="shared" si="0"/>
        <v>68.083333333333329</v>
      </c>
    </row>
    <row r="32" spans="1:9" ht="15.75" customHeight="1">
      <c r="A32" s="3" t="s">
        <v>75</v>
      </c>
      <c r="B32" s="4"/>
      <c r="C32" s="4"/>
      <c r="D32" s="4"/>
      <c r="E32" s="4"/>
      <c r="F32" s="4"/>
      <c r="G32" s="4"/>
      <c r="H32" s="4">
        <v>1</v>
      </c>
      <c r="I32" s="5"/>
    </row>
    <row r="33" spans="1:9" ht="15.75" customHeight="1">
      <c r="A33" s="3" t="s">
        <v>50</v>
      </c>
      <c r="B33" s="4"/>
      <c r="C33" s="4"/>
      <c r="D33" s="4"/>
      <c r="E33" s="4"/>
      <c r="F33" s="4"/>
      <c r="G33" s="4"/>
      <c r="H33" s="4"/>
      <c r="I33" s="5"/>
    </row>
    <row r="34" spans="1:9" ht="15.75" customHeight="1">
      <c r="A34" s="3" t="s">
        <v>62</v>
      </c>
      <c r="B34" s="4"/>
      <c r="C34" s="4"/>
      <c r="D34" s="4"/>
      <c r="E34" s="4"/>
      <c r="F34" s="4"/>
      <c r="G34" s="4"/>
      <c r="H34" s="4"/>
      <c r="I34" s="5"/>
    </row>
    <row r="35" spans="1:9" ht="15.75" customHeight="1">
      <c r="A35" s="3" t="s">
        <v>73</v>
      </c>
      <c r="B35" s="4"/>
      <c r="C35" s="4"/>
      <c r="D35" s="4"/>
      <c r="E35" s="4"/>
      <c r="F35" s="4"/>
      <c r="G35" s="4"/>
      <c r="H35" s="4"/>
      <c r="I35" s="5"/>
    </row>
    <row r="36" spans="1:9" ht="15.75" customHeight="1">
      <c r="A36" s="3" t="s">
        <v>77</v>
      </c>
      <c r="B36" s="4"/>
      <c r="C36" s="4"/>
      <c r="D36" s="4"/>
      <c r="E36" s="4"/>
      <c r="F36" s="4"/>
      <c r="G36" s="4"/>
      <c r="H36" s="4"/>
      <c r="I36" s="5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 ht="15.75" customHeight="1">
      <c r="A39" s="6" t="s">
        <v>18</v>
      </c>
      <c r="B39" s="4"/>
      <c r="C39" s="4"/>
      <c r="D39" s="4"/>
      <c r="E39" s="4"/>
      <c r="F39" s="4"/>
      <c r="G39" s="4"/>
      <c r="H39" s="4"/>
      <c r="I39" s="5">
        <f>AVERAGE(I7:I36)</f>
        <v>87.638000000000034</v>
      </c>
    </row>
    <row r="40" spans="1:9" ht="15.75" customHeight="1">
      <c r="A40" s="3"/>
      <c r="B40" s="4"/>
      <c r="C40" s="4"/>
      <c r="D40" s="4"/>
      <c r="E40" s="4"/>
      <c r="F40" s="4"/>
      <c r="G40" s="4"/>
      <c r="H40" s="4"/>
      <c r="I40" s="4"/>
    </row>
    <row r="41" spans="1:9" ht="15.75" customHeight="1">
      <c r="A41" s="3" t="s">
        <v>19</v>
      </c>
      <c r="B41" s="4">
        <v>30</v>
      </c>
      <c r="C41" s="4">
        <f>B41*0.4</f>
        <v>12</v>
      </c>
      <c r="D41" s="4"/>
      <c r="E41" s="4"/>
      <c r="F41" s="4"/>
      <c r="G41" s="4"/>
      <c r="H41" s="4"/>
      <c r="I41" s="4"/>
    </row>
  </sheetData>
  <sortState ref="A7:I36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70" zoomScaleNormal="70" workbookViewId="0">
      <selection activeCell="M7" sqref="A7:M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7" t="s">
        <v>102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21</v>
      </c>
      <c r="C5" s="19"/>
      <c r="D5" s="15" t="s">
        <v>22</v>
      </c>
      <c r="E5" s="19"/>
      <c r="F5" s="15" t="s">
        <v>23</v>
      </c>
      <c r="G5" s="19"/>
      <c r="H5" s="15" t="s">
        <v>24</v>
      </c>
      <c r="I5" s="19"/>
      <c r="J5" s="15" t="s">
        <v>25</v>
      </c>
      <c r="K5" s="19"/>
      <c r="L5" s="15" t="s">
        <v>7</v>
      </c>
      <c r="M5" s="15" t="s">
        <v>8</v>
      </c>
    </row>
    <row r="6" spans="1:13" ht="15.95" customHeight="1">
      <c r="A6" s="16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6"/>
      <c r="M6" s="16"/>
    </row>
    <row r="7" spans="1:13" ht="15.75" customHeight="1">
      <c r="A7" s="11" t="s">
        <v>103</v>
      </c>
      <c r="B7" s="12">
        <v>95</v>
      </c>
      <c r="C7" s="12">
        <v>1</v>
      </c>
      <c r="D7" s="12">
        <v>70</v>
      </c>
      <c r="E7" s="12">
        <v>1</v>
      </c>
      <c r="F7" s="12">
        <v>75</v>
      </c>
      <c r="G7" s="12">
        <v>1</v>
      </c>
      <c r="H7" s="12">
        <v>95</v>
      </c>
      <c r="I7" s="12">
        <v>1</v>
      </c>
      <c r="J7" s="12">
        <v>75</v>
      </c>
      <c r="K7" s="12">
        <v>1</v>
      </c>
      <c r="L7" s="12"/>
      <c r="M7" s="13">
        <f>95*(B7*C7+D7*E7+F7*G7+H7*I7+J7*K7)/((C7+E7+G7+I7+K7)*100)+L7</f>
        <v>77.900000000000006</v>
      </c>
    </row>
    <row r="8" spans="1:13" ht="15.75" customHeight="1">
      <c r="A8" s="3" t="s">
        <v>104</v>
      </c>
      <c r="B8" s="4">
        <v>90</v>
      </c>
      <c r="C8" s="4">
        <v>1</v>
      </c>
      <c r="D8" s="4">
        <v>60</v>
      </c>
      <c r="E8" s="4">
        <v>1</v>
      </c>
      <c r="F8" s="4">
        <v>90</v>
      </c>
      <c r="G8" s="4">
        <v>1</v>
      </c>
      <c r="H8" s="4">
        <v>90</v>
      </c>
      <c r="I8" s="4">
        <v>1</v>
      </c>
      <c r="J8" s="4">
        <v>76</v>
      </c>
      <c r="K8" s="4">
        <v>1</v>
      </c>
      <c r="L8" s="4"/>
      <c r="M8" s="5">
        <f>95*(B8*C8+D8*E8+F8*G8+H8*I8+J8*K8)/((C8+E8+G8+I8+K8)*100)+L8</f>
        <v>77.14</v>
      </c>
    </row>
    <row r="9" spans="1:13" ht="15.75" customHeigh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 customHeight="1">
      <c r="A11" s="6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77.52000000000001</v>
      </c>
    </row>
    <row r="12" spans="1:13" ht="15.75" customHeight="1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 customHeight="1">
      <c r="A13" s="3" t="s">
        <v>19</v>
      </c>
      <c r="B13" s="4" t="s">
        <v>105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="55" zoomScaleNormal="55" workbookViewId="0">
      <selection activeCell="B15" sqref="B15:M21"/>
    </sheetView>
  </sheetViews>
  <sheetFormatPr defaultRowHeight="15"/>
  <cols>
    <col min="1" max="1" width="47" style="10" customWidth="1"/>
    <col min="2" max="12" width="9.140625" style="10"/>
    <col min="13" max="13" width="15" style="10" customWidth="1"/>
    <col min="14" max="16384" width="9.140625" style="10"/>
  </cols>
  <sheetData>
    <row r="2" spans="1:13">
      <c r="A2" s="17" t="s">
        <v>80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81</v>
      </c>
      <c r="C5" s="19"/>
      <c r="D5" s="15" t="s">
        <v>82</v>
      </c>
      <c r="E5" s="19"/>
      <c r="F5" s="15" t="s">
        <v>83</v>
      </c>
      <c r="G5" s="19"/>
      <c r="H5" s="15" t="s">
        <v>84</v>
      </c>
      <c r="I5" s="19"/>
      <c r="J5" s="15" t="s">
        <v>85</v>
      </c>
      <c r="K5" s="19"/>
      <c r="L5" s="15" t="s">
        <v>7</v>
      </c>
      <c r="M5" s="15" t="s">
        <v>8</v>
      </c>
    </row>
    <row r="6" spans="1:13" ht="15.95" customHeight="1">
      <c r="A6" s="16"/>
      <c r="B6" s="9" t="s">
        <v>9</v>
      </c>
      <c r="C6" s="9" t="s">
        <v>10</v>
      </c>
      <c r="D6" s="9" t="s">
        <v>9</v>
      </c>
      <c r="E6" s="9" t="s">
        <v>10</v>
      </c>
      <c r="F6" s="9" t="s">
        <v>9</v>
      </c>
      <c r="G6" s="9" t="s">
        <v>10</v>
      </c>
      <c r="H6" s="9" t="s">
        <v>9</v>
      </c>
      <c r="I6" s="9" t="s">
        <v>10</v>
      </c>
      <c r="J6" s="9" t="s">
        <v>9</v>
      </c>
      <c r="K6" s="9" t="s">
        <v>10</v>
      </c>
      <c r="L6" s="16"/>
      <c r="M6" s="16"/>
    </row>
    <row r="7" spans="1:13" ht="15.75" customHeight="1">
      <c r="A7" s="11" t="s">
        <v>94</v>
      </c>
      <c r="B7" s="12">
        <v>90</v>
      </c>
      <c r="C7" s="12">
        <v>1</v>
      </c>
      <c r="D7" s="12">
        <v>90</v>
      </c>
      <c r="E7" s="12">
        <v>1</v>
      </c>
      <c r="F7" s="12">
        <v>90</v>
      </c>
      <c r="G7" s="12">
        <v>1</v>
      </c>
      <c r="H7" s="12">
        <v>90</v>
      </c>
      <c r="I7" s="12">
        <v>1</v>
      </c>
      <c r="J7" s="12" t="s">
        <v>126</v>
      </c>
      <c r="K7" s="12">
        <v>1</v>
      </c>
      <c r="L7" s="12">
        <v>5</v>
      </c>
      <c r="M7" s="13">
        <f t="shared" ref="M7:M14" si="0">95*(B7*C7+D7*E7+F7*G7+H7*I7+J7*K7)/((C7+E7+G7+I7+K7)*100)+L7</f>
        <v>90.5</v>
      </c>
    </row>
    <row r="8" spans="1:13" ht="15.75" customHeight="1">
      <c r="A8" s="11" t="s">
        <v>97</v>
      </c>
      <c r="B8" s="12">
        <v>95</v>
      </c>
      <c r="C8" s="12">
        <v>1</v>
      </c>
      <c r="D8" s="12">
        <v>95</v>
      </c>
      <c r="E8" s="12">
        <v>1</v>
      </c>
      <c r="F8" s="12">
        <v>95</v>
      </c>
      <c r="G8" s="12">
        <v>1</v>
      </c>
      <c r="H8" s="12">
        <v>95</v>
      </c>
      <c r="I8" s="12">
        <v>1</v>
      </c>
      <c r="J8" s="12" t="s">
        <v>126</v>
      </c>
      <c r="K8" s="12">
        <v>1</v>
      </c>
      <c r="L8" s="12">
        <v>1</v>
      </c>
      <c r="M8" s="13">
        <f t="shared" si="0"/>
        <v>90.3</v>
      </c>
    </row>
    <row r="9" spans="1:13" ht="15.75" customHeight="1">
      <c r="A9" s="11" t="s">
        <v>88</v>
      </c>
      <c r="B9" s="12">
        <v>95</v>
      </c>
      <c r="C9" s="12">
        <v>1</v>
      </c>
      <c r="D9" s="12">
        <v>90</v>
      </c>
      <c r="E9" s="12">
        <v>1</v>
      </c>
      <c r="F9" s="12">
        <v>90</v>
      </c>
      <c r="G9" s="12">
        <v>1</v>
      </c>
      <c r="H9" s="12">
        <v>100</v>
      </c>
      <c r="I9" s="12">
        <v>1</v>
      </c>
      <c r="J9" s="12" t="s">
        <v>127</v>
      </c>
      <c r="K9" s="12">
        <v>1</v>
      </c>
      <c r="L9" s="12"/>
      <c r="M9" s="13">
        <f t="shared" si="0"/>
        <v>90.25</v>
      </c>
    </row>
    <row r="10" spans="1:13" ht="15.75" customHeight="1">
      <c r="A10" s="11" t="s">
        <v>93</v>
      </c>
      <c r="B10" s="12">
        <v>95</v>
      </c>
      <c r="C10" s="12">
        <v>1</v>
      </c>
      <c r="D10" s="12">
        <v>95</v>
      </c>
      <c r="E10" s="12">
        <v>1</v>
      </c>
      <c r="F10" s="12">
        <v>95</v>
      </c>
      <c r="G10" s="12">
        <v>1</v>
      </c>
      <c r="H10" s="12">
        <v>90</v>
      </c>
      <c r="I10" s="12">
        <v>1</v>
      </c>
      <c r="J10" s="12" t="s">
        <v>127</v>
      </c>
      <c r="K10" s="12">
        <v>1</v>
      </c>
      <c r="L10" s="12"/>
      <c r="M10" s="13">
        <f t="shared" si="0"/>
        <v>90.25</v>
      </c>
    </row>
    <row r="11" spans="1:13" ht="15.75" customHeight="1">
      <c r="A11" s="11" t="s">
        <v>96</v>
      </c>
      <c r="B11" s="12">
        <v>95</v>
      </c>
      <c r="C11" s="12">
        <v>1</v>
      </c>
      <c r="D11" s="12">
        <v>95</v>
      </c>
      <c r="E11" s="12">
        <v>1</v>
      </c>
      <c r="F11" s="12">
        <v>95</v>
      </c>
      <c r="G11" s="12">
        <v>1</v>
      </c>
      <c r="H11" s="12">
        <v>90</v>
      </c>
      <c r="I11" s="12">
        <v>1</v>
      </c>
      <c r="J11" s="12" t="s">
        <v>128</v>
      </c>
      <c r="K11" s="12">
        <v>1</v>
      </c>
      <c r="L11" s="12"/>
      <c r="M11" s="13">
        <f t="shared" si="0"/>
        <v>89.3</v>
      </c>
    </row>
    <row r="12" spans="1:13" ht="15.75" customHeight="1">
      <c r="A12" s="11" t="s">
        <v>95</v>
      </c>
      <c r="B12" s="12">
        <v>90</v>
      </c>
      <c r="C12" s="12">
        <v>1</v>
      </c>
      <c r="D12" s="12">
        <v>90</v>
      </c>
      <c r="E12" s="12">
        <v>1</v>
      </c>
      <c r="F12" s="12">
        <v>90</v>
      </c>
      <c r="G12" s="12">
        <v>1</v>
      </c>
      <c r="H12" s="12">
        <v>90</v>
      </c>
      <c r="I12" s="12">
        <v>1</v>
      </c>
      <c r="J12" s="12" t="s">
        <v>129</v>
      </c>
      <c r="K12" s="12">
        <v>1</v>
      </c>
      <c r="L12" s="12"/>
      <c r="M12" s="13">
        <f t="shared" si="0"/>
        <v>83.6</v>
      </c>
    </row>
    <row r="13" spans="1:13" ht="15.75" customHeight="1">
      <c r="A13" s="3" t="s">
        <v>91</v>
      </c>
      <c r="B13" s="4">
        <v>80</v>
      </c>
      <c r="C13" s="4">
        <v>1</v>
      </c>
      <c r="D13" s="4">
        <v>70</v>
      </c>
      <c r="E13" s="4">
        <v>1</v>
      </c>
      <c r="F13" s="4">
        <v>70</v>
      </c>
      <c r="G13" s="4">
        <v>1</v>
      </c>
      <c r="H13" s="4">
        <v>70</v>
      </c>
      <c r="I13" s="4">
        <v>1</v>
      </c>
      <c r="J13" s="4" t="s">
        <v>126</v>
      </c>
      <c r="K13" s="4">
        <v>1</v>
      </c>
      <c r="L13" s="4"/>
      <c r="M13" s="5">
        <f t="shared" si="0"/>
        <v>72.2</v>
      </c>
    </row>
    <row r="14" spans="1:13" ht="15.75" customHeight="1">
      <c r="A14" s="3" t="s">
        <v>98</v>
      </c>
      <c r="B14" s="4">
        <v>60</v>
      </c>
      <c r="C14" s="4">
        <v>1</v>
      </c>
      <c r="D14" s="4">
        <v>60</v>
      </c>
      <c r="E14" s="4">
        <v>1</v>
      </c>
      <c r="F14" s="4">
        <v>60</v>
      </c>
      <c r="G14" s="4">
        <v>1</v>
      </c>
      <c r="H14" s="4">
        <v>70</v>
      </c>
      <c r="I14" s="4">
        <v>1</v>
      </c>
      <c r="J14" s="4" t="s">
        <v>130</v>
      </c>
      <c r="K14" s="4">
        <v>1</v>
      </c>
      <c r="L14" s="4"/>
      <c r="M14" s="5">
        <f t="shared" si="0"/>
        <v>58.9</v>
      </c>
    </row>
    <row r="15" spans="1:13" ht="15.75" customHeight="1">
      <c r="A15" s="3" t="s">
        <v>86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ht="15.75" customHeight="1">
      <c r="A16" s="3" t="s">
        <v>87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pans="1:13" ht="15.75" customHeight="1">
      <c r="A17" s="3" t="s">
        <v>89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pans="1:13" ht="15.75" customHeight="1">
      <c r="A18" s="3" t="s">
        <v>90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pans="1:13" ht="15.75" customHeight="1">
      <c r="A19" s="3" t="s">
        <v>92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pans="1:13" ht="15.75" customHeight="1">
      <c r="A20" s="3" t="s">
        <v>99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pans="1:13" ht="15.75" customHeight="1">
      <c r="A21" s="3" t="s">
        <v>100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pans="1:13" ht="15.75" customHeight="1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.75" customHeight="1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5.75" customHeight="1">
      <c r="A24" s="6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>
        <f>AVERAGE(M7:M21)</f>
        <v>83.162500000000009</v>
      </c>
    </row>
    <row r="25" spans="1:13" ht="15.75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75" customHeight="1">
      <c r="A26" s="3" t="s">
        <v>19</v>
      </c>
      <c r="B26" s="4" t="s">
        <v>101</v>
      </c>
      <c r="C26" s="4">
        <f>B26*0.4</f>
        <v>6</v>
      </c>
      <c r="D26" s="4"/>
      <c r="E26" s="4"/>
      <c r="F26" s="4"/>
      <c r="G26" s="4"/>
      <c r="H26" s="4"/>
      <c r="I26" s="4"/>
      <c r="J26" s="4"/>
      <c r="K26" s="4"/>
      <c r="L26" s="4"/>
      <c r="M26" s="4"/>
    </row>
  </sheetData>
  <mergeCells count="9">
    <mergeCell ref="A2:M2"/>
    <mergeCell ref="A5:A6"/>
    <mergeCell ref="B5:C5"/>
    <mergeCell ref="D5:E5"/>
    <mergeCell ref="F5:G5"/>
    <mergeCell ref="H5:I5"/>
    <mergeCell ref="J5:K5"/>
    <mergeCell ref="L5:L6"/>
    <mergeCell ref="M5:M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zoomScale="70" zoomScaleNormal="70" workbookViewId="0">
      <selection activeCell="I8" sqref="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7" t="s">
        <v>106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2</v>
      </c>
      <c r="B5" s="15" t="s">
        <v>107</v>
      </c>
      <c r="C5" s="19"/>
      <c r="D5" s="15" t="s">
        <v>108</v>
      </c>
      <c r="E5" s="19"/>
      <c r="F5" s="15" t="s">
        <v>25</v>
      </c>
      <c r="G5" s="19"/>
      <c r="H5" s="15" t="s">
        <v>7</v>
      </c>
      <c r="I5" s="15" t="s">
        <v>8</v>
      </c>
    </row>
    <row r="6" spans="1:9" ht="15.95" customHeight="1">
      <c r="A6" s="16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6"/>
      <c r="I6" s="16"/>
    </row>
    <row r="7" spans="1:9" ht="15.75" customHeight="1">
      <c r="A7" s="11" t="s">
        <v>110</v>
      </c>
      <c r="B7" s="12">
        <v>100</v>
      </c>
      <c r="C7" s="12">
        <v>1</v>
      </c>
      <c r="D7" s="12">
        <v>100</v>
      </c>
      <c r="E7" s="12">
        <v>1</v>
      </c>
      <c r="F7" s="12">
        <v>95</v>
      </c>
      <c r="G7" s="12">
        <v>1</v>
      </c>
      <c r="H7" s="12">
        <v>5</v>
      </c>
      <c r="I7" s="13">
        <f>95*(B7*C7+D7*E7+F7*G7)/((C7+E7+G7)*100)+H7</f>
        <v>98.416666666666671</v>
      </c>
    </row>
    <row r="8" spans="1:9" ht="15.75" customHeight="1">
      <c r="A8" s="11" t="s">
        <v>111</v>
      </c>
      <c r="B8" s="12">
        <v>90</v>
      </c>
      <c r="C8" s="12">
        <v>1</v>
      </c>
      <c r="D8" s="12">
        <v>90</v>
      </c>
      <c r="E8" s="12">
        <v>1</v>
      </c>
      <c r="F8" s="12">
        <v>95</v>
      </c>
      <c r="G8" s="12">
        <v>1</v>
      </c>
      <c r="H8" s="12"/>
      <c r="I8" s="13">
        <f>95*(B8*C8+D8*E8+F8*G8)/((C8+E8+G8)*100)+H8</f>
        <v>87.083333333333329</v>
      </c>
    </row>
    <row r="9" spans="1:9" ht="15.75" customHeight="1">
      <c r="A9" s="3" t="s">
        <v>113</v>
      </c>
      <c r="B9" s="4">
        <v>96</v>
      </c>
      <c r="C9" s="4">
        <v>1</v>
      </c>
      <c r="D9" s="4">
        <v>96</v>
      </c>
      <c r="E9" s="4">
        <v>1</v>
      </c>
      <c r="F9" s="4">
        <v>75</v>
      </c>
      <c r="G9" s="4">
        <v>1</v>
      </c>
      <c r="H9" s="4"/>
      <c r="I9" s="5">
        <f>95*(B9*C9+D9*E9+F9*G9)/((C9+E9+G9)*100)+H9</f>
        <v>84.55</v>
      </c>
    </row>
    <row r="10" spans="1:9" ht="15.75" customHeight="1">
      <c r="A10" s="3" t="s">
        <v>109</v>
      </c>
      <c r="B10" s="4">
        <v>80</v>
      </c>
      <c r="C10" s="4">
        <v>1</v>
      </c>
      <c r="D10" s="4">
        <v>80</v>
      </c>
      <c r="E10" s="4">
        <v>1</v>
      </c>
      <c r="F10" s="4">
        <v>95</v>
      </c>
      <c r="G10" s="4">
        <v>1</v>
      </c>
      <c r="H10" s="4"/>
      <c r="I10" s="5">
        <f>95*(B10*C10+D10*E10+F10*G10)/((C10+E10+G10)*100)+H10</f>
        <v>80.75</v>
      </c>
    </row>
    <row r="11" spans="1:9" ht="15.75" customHeight="1">
      <c r="A11" s="3" t="s">
        <v>112</v>
      </c>
      <c r="B11" s="4">
        <v>77</v>
      </c>
      <c r="C11" s="4">
        <v>1</v>
      </c>
      <c r="D11" s="4">
        <v>77</v>
      </c>
      <c r="E11" s="4">
        <v>1</v>
      </c>
      <c r="F11" s="4">
        <v>93</v>
      </c>
      <c r="G11" s="4">
        <v>1</v>
      </c>
      <c r="H11" s="4"/>
      <c r="I11" s="5">
        <f>95*(B11*C11+D11*E11+F11*G11)/((C11+E11+G11)*100)+H11</f>
        <v>78.216666666666669</v>
      </c>
    </row>
    <row r="12" spans="1:9" ht="15.75" customHeight="1">
      <c r="A12" s="3" t="s">
        <v>114</v>
      </c>
      <c r="B12" s="4"/>
      <c r="C12" s="4"/>
      <c r="D12" s="4"/>
      <c r="E12" s="4"/>
      <c r="F12" s="4"/>
      <c r="G12" s="4"/>
      <c r="H12" s="4"/>
      <c r="I12" s="5"/>
    </row>
    <row r="13" spans="1:9" ht="15.75" customHeight="1">
      <c r="A13" s="3"/>
      <c r="B13" s="4"/>
      <c r="C13" s="4"/>
      <c r="D13" s="4"/>
      <c r="E13" s="4"/>
      <c r="F13" s="4"/>
      <c r="G13" s="4"/>
      <c r="H13" s="4"/>
      <c r="I13" s="4"/>
    </row>
    <row r="14" spans="1:9" ht="15.75" customHeight="1">
      <c r="A14" s="3"/>
      <c r="B14" s="4"/>
      <c r="C14" s="4"/>
      <c r="D14" s="4"/>
      <c r="E14" s="4"/>
      <c r="F14" s="4"/>
      <c r="G14" s="4"/>
      <c r="H14" s="4"/>
      <c r="I14" s="4"/>
    </row>
    <row r="15" spans="1:9" ht="15.75" customHeight="1">
      <c r="A15" s="6" t="s">
        <v>18</v>
      </c>
      <c r="B15" s="4"/>
      <c r="C15" s="4"/>
      <c r="D15" s="4"/>
      <c r="E15" s="4"/>
      <c r="F15" s="4"/>
      <c r="G15" s="4"/>
      <c r="H15" s="4"/>
      <c r="I15" s="5">
        <f>AVERAGE(I7:I12)</f>
        <v>85.803333333333327</v>
      </c>
    </row>
    <row r="16" spans="1:9" ht="15.75" customHeight="1">
      <c r="A16" s="3"/>
      <c r="B16" s="4"/>
      <c r="C16" s="4"/>
      <c r="D16" s="4"/>
      <c r="E16" s="4"/>
      <c r="F16" s="4"/>
      <c r="G16" s="4"/>
      <c r="H16" s="4"/>
      <c r="I16" s="4"/>
    </row>
    <row r="17" spans="1:9" ht="15.75" customHeight="1">
      <c r="A17" s="3" t="s">
        <v>19</v>
      </c>
      <c r="B17" s="4" t="s">
        <v>115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ref="A7:I12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zoomScale="70" zoomScaleNormal="70" workbookViewId="0">
      <selection activeCell="G7" sqref="G7"/>
    </sheetView>
  </sheetViews>
  <sheetFormatPr defaultRowHeight="15"/>
  <cols>
    <col min="1" max="1" width="47" style="8" customWidth="1"/>
    <col min="7" max="7" width="15" style="8" customWidth="1"/>
  </cols>
  <sheetData>
    <row r="2" spans="1:7">
      <c r="A2" s="17" t="s">
        <v>116</v>
      </c>
      <c r="B2" s="18"/>
      <c r="C2" s="18"/>
      <c r="D2" s="18"/>
      <c r="E2" s="18"/>
      <c r="F2" s="18"/>
      <c r="G2" s="18"/>
    </row>
    <row r="5" spans="1:7" ht="129.94999999999999" customHeight="1">
      <c r="A5" s="15" t="s">
        <v>2</v>
      </c>
      <c r="B5" s="15" t="s">
        <v>49</v>
      </c>
      <c r="C5" s="19"/>
      <c r="D5" s="15" t="s">
        <v>117</v>
      </c>
      <c r="E5" s="19"/>
      <c r="F5" s="15" t="s">
        <v>7</v>
      </c>
      <c r="G5" s="15" t="s">
        <v>8</v>
      </c>
    </row>
    <row r="6" spans="1:7" ht="15.95" customHeight="1">
      <c r="A6" s="16"/>
      <c r="B6" s="7" t="s">
        <v>9</v>
      </c>
      <c r="C6" s="7" t="s">
        <v>10</v>
      </c>
      <c r="D6" s="7" t="s">
        <v>9</v>
      </c>
      <c r="E6" s="7" t="s">
        <v>10</v>
      </c>
      <c r="F6" s="16"/>
      <c r="G6" s="16"/>
    </row>
    <row r="7" spans="1:7" ht="15.75" customHeight="1">
      <c r="A7" s="11" t="s">
        <v>120</v>
      </c>
      <c r="B7" s="12">
        <v>100</v>
      </c>
      <c r="C7" s="12">
        <v>1</v>
      </c>
      <c r="D7" s="12">
        <v>100</v>
      </c>
      <c r="E7" s="12">
        <v>1</v>
      </c>
      <c r="F7" s="12">
        <v>1</v>
      </c>
      <c r="G7" s="13">
        <f t="shared" ref="G7:G12" si="0">95*(B7*C7+D7*E7)/((C7+E7)*100)+F7</f>
        <v>96</v>
      </c>
    </row>
    <row r="8" spans="1:7" ht="15.75" customHeight="1">
      <c r="A8" s="11" t="s">
        <v>122</v>
      </c>
      <c r="B8" s="12">
        <v>96</v>
      </c>
      <c r="C8" s="12">
        <v>1</v>
      </c>
      <c r="D8" s="12">
        <v>100</v>
      </c>
      <c r="E8" s="12">
        <v>1</v>
      </c>
      <c r="F8" s="12">
        <v>1</v>
      </c>
      <c r="G8" s="13">
        <f t="shared" si="0"/>
        <v>94.1</v>
      </c>
    </row>
    <row r="9" spans="1:7" ht="15.75" customHeight="1">
      <c r="A9" s="3" t="s">
        <v>123</v>
      </c>
      <c r="B9" s="4">
        <v>100</v>
      </c>
      <c r="C9" s="4">
        <v>1</v>
      </c>
      <c r="D9" s="4">
        <v>96</v>
      </c>
      <c r="E9" s="4">
        <v>1</v>
      </c>
      <c r="F9" s="4"/>
      <c r="G9" s="5">
        <f t="shared" si="0"/>
        <v>93.1</v>
      </c>
    </row>
    <row r="10" spans="1:7" ht="15.75" customHeight="1">
      <c r="A10" s="3" t="s">
        <v>121</v>
      </c>
      <c r="B10" s="4">
        <v>88</v>
      </c>
      <c r="C10" s="4">
        <v>1</v>
      </c>
      <c r="D10" s="4">
        <v>96</v>
      </c>
      <c r="E10" s="4">
        <v>1</v>
      </c>
      <c r="F10" s="4"/>
      <c r="G10" s="5">
        <f t="shared" si="0"/>
        <v>87.4</v>
      </c>
    </row>
    <row r="11" spans="1:7" ht="15.75" customHeight="1">
      <c r="A11" s="3" t="s">
        <v>119</v>
      </c>
      <c r="B11" s="4">
        <v>73</v>
      </c>
      <c r="C11" s="4">
        <v>1</v>
      </c>
      <c r="D11" s="4">
        <v>90</v>
      </c>
      <c r="E11" s="4">
        <v>1</v>
      </c>
      <c r="F11" s="4"/>
      <c r="G11" s="5">
        <f t="shared" si="0"/>
        <v>77.424999999999997</v>
      </c>
    </row>
    <row r="12" spans="1:7" ht="15.75" customHeight="1">
      <c r="A12" s="3" t="s">
        <v>118</v>
      </c>
      <c r="B12" s="4">
        <v>60</v>
      </c>
      <c r="C12" s="4">
        <v>1</v>
      </c>
      <c r="D12" s="4">
        <v>90</v>
      </c>
      <c r="E12" s="4">
        <v>1</v>
      </c>
      <c r="F12" s="4"/>
      <c r="G12" s="5">
        <f t="shared" si="0"/>
        <v>71.25</v>
      </c>
    </row>
    <row r="13" spans="1:7" ht="15.75" customHeight="1">
      <c r="A13" s="3" t="s">
        <v>124</v>
      </c>
      <c r="B13" s="4"/>
      <c r="C13" s="4"/>
      <c r="D13" s="4"/>
      <c r="E13" s="4"/>
      <c r="F13" s="4"/>
      <c r="G13" s="5"/>
    </row>
    <row r="14" spans="1:7" ht="15.75" customHeight="1">
      <c r="A14" s="3"/>
      <c r="B14" s="4"/>
      <c r="C14" s="4"/>
      <c r="D14" s="4"/>
      <c r="E14" s="4"/>
      <c r="F14" s="4"/>
      <c r="G14" s="4"/>
    </row>
    <row r="15" spans="1:7" ht="15.75" customHeight="1">
      <c r="A15" s="3"/>
      <c r="B15" s="4"/>
      <c r="C15" s="4"/>
      <c r="D15" s="4"/>
      <c r="E15" s="4"/>
      <c r="F15" s="4"/>
      <c r="G15" s="4"/>
    </row>
    <row r="16" spans="1:7" ht="15.75" customHeight="1">
      <c r="A16" s="6" t="s">
        <v>18</v>
      </c>
      <c r="B16" s="4"/>
      <c r="C16" s="4"/>
      <c r="D16" s="4"/>
      <c r="E16" s="4"/>
      <c r="F16" s="4"/>
      <c r="G16" s="5">
        <f>AVERAGE(G7:G13)</f>
        <v>86.545833333333348</v>
      </c>
    </row>
    <row r="17" spans="1:7" ht="15.75" customHeight="1">
      <c r="A17" s="3"/>
      <c r="B17" s="4"/>
      <c r="C17" s="4"/>
      <c r="D17" s="4"/>
      <c r="E17" s="4"/>
      <c r="F17" s="4"/>
      <c r="G17" s="4"/>
    </row>
    <row r="18" spans="1:7" ht="15.75" customHeight="1">
      <c r="A18" s="3" t="s">
        <v>19</v>
      </c>
      <c r="B18" s="4" t="s">
        <v>125</v>
      </c>
      <c r="C18" s="4">
        <f>B18*0.4</f>
        <v>2.8000000000000003</v>
      </c>
      <c r="D18" s="4"/>
      <c r="E18" s="4"/>
      <c r="F18" s="4"/>
      <c r="G18" s="4"/>
    </row>
  </sheetData>
  <sortState ref="A7:G13">
    <sortCondition descending="1" ref="G7"/>
  </sortState>
  <mergeCells count="6">
    <mergeCell ref="A2:G2"/>
    <mergeCell ref="G5:G6"/>
    <mergeCell ref="D5:E5"/>
    <mergeCell ref="B5:C5"/>
    <mergeCell ref="A5:A6"/>
    <mergeCell ref="F5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Середній бал</vt:lpstr>
      <vt:lpstr>ІПЗ-20</vt:lpstr>
      <vt:lpstr>ІПЗ-21</vt:lpstr>
      <vt:lpstr>ІПЗ-21ск</vt:lpstr>
      <vt:lpstr>ІПЗ-22</vt:lpstr>
      <vt:lpstr>ІПЗ-22ск</vt:lpstr>
      <vt:lpstr>ІПЗ-22м</vt:lpstr>
      <vt:lpstr>КН-21</vt:lpstr>
      <vt:lpstr>КН-22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2023-07-04T09:10:25Z</dcterms:created>
  <dcterms:modified xsi:type="dcterms:W3CDTF">2023-07-05T09:24:44Z</dcterms:modified>
</cp:coreProperties>
</file>