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рейтинги\"/>
    </mc:Choice>
  </mc:AlternateContent>
  <xr:revisionPtr revIDLastSave="0" documentId="13_ncr:1_{A0F48FB6-DB10-429E-97CE-181D461904F5}" xr6:coauthVersionLast="47" xr6:coauthVersionMax="47" xr10:uidLastSave="{00000000-0000-0000-0000-000000000000}"/>
  <bookViews>
    <workbookView xWindow="-6140" yWindow="1470" windowWidth="14400" windowHeight="7360" tabRatio="841" firstSheet="40" activeTab="45" xr2:uid="{00000000-000D-0000-FFFF-FFFF00000000}"/>
  </bookViews>
  <sheets>
    <sheet name="Середній бал" sheetId="1" r:id="rId1"/>
    <sheet name="АВ-20" sheetId="2" r:id="rId2"/>
    <sheet name="АВ-21" sheetId="3" r:id="rId3"/>
    <sheet name="АВ-21ск" sheetId="4" r:id="rId4"/>
    <sheet name="АВ-22" sheetId="5" r:id="rId5"/>
    <sheet name="АВ-22мб" sheetId="6" r:id="rId6"/>
    <sheet name="АВ-22ск" sheetId="7" r:id="rId7"/>
    <sheet name="АВ-23" sheetId="8" r:id="rId8"/>
    <sheet name="АВ-23м" sheetId="9" r:id="rId9"/>
    <sheet name="АВ-23ск" sheetId="10" r:id="rId10"/>
    <sheet name="ГМ-23" sheetId="11" r:id="rId11"/>
    <sheet name="ГМ-23м" sheetId="12" r:id="rId12"/>
    <sheet name="ГМ-23ск" sheetId="13" r:id="rId13"/>
    <sheet name="ГР-22" sheetId="14" r:id="rId14"/>
    <sheet name="ГР-23" sheetId="15" r:id="rId15"/>
    <sheet name="ГР-23ск" sheetId="16" r:id="rId16"/>
    <sheet name="ЕПА-20" sheetId="17" r:id="rId17"/>
    <sheet name="ЕПА-21" sheetId="18" r:id="rId18"/>
    <sheet name="ЕПА-21ск" sheetId="19" r:id="rId19"/>
    <sheet name="ЕПА-22" sheetId="20" r:id="rId20"/>
    <sheet name="ЕПА-22мб" sheetId="21" r:id="rId21"/>
    <sheet name="ЕПА-22ск" sheetId="22" r:id="rId22"/>
    <sheet name="ЕПА-23" sheetId="23" r:id="rId23"/>
    <sheet name="ЕПА-23м" sheetId="24" r:id="rId24"/>
    <sheet name="ЕПА-23ск" sheetId="25" r:id="rId25"/>
    <sheet name="МО-20" sheetId="26" r:id="rId26"/>
    <sheet name="МО-21" sheetId="27" r:id="rId27"/>
    <sheet name="МО-21ск" sheetId="28" r:id="rId28"/>
    <sheet name="МО-22" sheetId="29" r:id="rId29"/>
    <sheet name="МО-22ск" sheetId="30" r:id="rId30"/>
    <sheet name="МТ-23" sheetId="31" r:id="rId31"/>
    <sheet name="МТ-23м" sheetId="32" r:id="rId32"/>
    <sheet name="МТ-23ск" sheetId="33" r:id="rId33"/>
    <sheet name="МЧМ-20" sheetId="34" r:id="rId34"/>
    <sheet name="МЧМ-21" sheetId="35" r:id="rId35"/>
    <sheet name="МЧМ-21ск" sheetId="36" r:id="rId36"/>
    <sheet name="МЧМ-22" sheetId="37" r:id="rId37"/>
    <sheet name="МЧМ-22ск" sheetId="38" r:id="rId38"/>
    <sheet name="ХТ-20" sheetId="40" r:id="rId39"/>
    <sheet name="ХТ-21" sheetId="41" r:id="rId40"/>
    <sheet name="ХТ-21ск" sheetId="42" r:id="rId41"/>
    <sheet name="ХТ-22" sheetId="43" r:id="rId42"/>
    <sheet name="ХТ-22ск" sheetId="44" r:id="rId43"/>
    <sheet name="ХТ-23" sheetId="45" r:id="rId44"/>
    <sheet name="ХТ-23м" sheetId="46" r:id="rId45"/>
    <sheet name="ХТ-23ск" sheetId="47" r:id="rId4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3" l="1"/>
  <c r="I19" i="12"/>
  <c r="I17" i="11"/>
  <c r="I20" i="10"/>
  <c r="I14" i="9"/>
  <c r="I18" i="7"/>
  <c r="I13" i="5"/>
  <c r="I7" i="41"/>
  <c r="K7" i="34"/>
  <c r="K9" i="32"/>
  <c r="K10" i="32"/>
  <c r="K11" i="32"/>
  <c r="K7" i="32"/>
  <c r="K8" i="32"/>
  <c r="Y25" i="36"/>
  <c r="Y14" i="36"/>
  <c r="Y12" i="36"/>
  <c r="Y9" i="36"/>
  <c r="Y8" i="36"/>
  <c r="Y7" i="36"/>
  <c r="Y13" i="36"/>
  <c r="Y11" i="36"/>
  <c r="Y15" i="36"/>
  <c r="Y18" i="36"/>
  <c r="Y19" i="36"/>
  <c r="Y10" i="36"/>
  <c r="Y16" i="36"/>
  <c r="Y20" i="36"/>
  <c r="Y17" i="36"/>
  <c r="C15" i="47" l="1"/>
  <c r="I7" i="47"/>
  <c r="I8" i="47"/>
  <c r="I13" i="47"/>
  <c r="C15" i="46"/>
  <c r="I7" i="46"/>
  <c r="I13" i="46" s="1"/>
  <c r="I8" i="46"/>
  <c r="C15" i="45"/>
  <c r="I8" i="45"/>
  <c r="I7" i="45"/>
  <c r="I13" i="45" s="1"/>
  <c r="C15" i="44"/>
  <c r="I9" i="44"/>
  <c r="I8" i="44"/>
  <c r="I7" i="44"/>
  <c r="I10" i="44"/>
  <c r="I13" i="44" s="1"/>
  <c r="C17" i="43"/>
  <c r="I7" i="43"/>
  <c r="C19" i="42"/>
  <c r="I9" i="42"/>
  <c r="I7" i="42"/>
  <c r="I8" i="42"/>
  <c r="I10" i="42"/>
  <c r="C17" i="41"/>
  <c r="I8" i="41"/>
  <c r="I9" i="41"/>
  <c r="C16" i="40"/>
  <c r="I10" i="40"/>
  <c r="I7" i="40"/>
  <c r="I9" i="40"/>
  <c r="I8" i="40"/>
  <c r="C18" i="38"/>
  <c r="I7" i="38"/>
  <c r="I8" i="38"/>
  <c r="I16" i="38"/>
  <c r="C17" i="37"/>
  <c r="I10" i="37"/>
  <c r="I9" i="37"/>
  <c r="I8" i="37"/>
  <c r="I7" i="37"/>
  <c r="C27" i="36"/>
  <c r="C16" i="35"/>
  <c r="I8" i="35"/>
  <c r="I7" i="35"/>
  <c r="C13" i="34"/>
  <c r="K11" i="34"/>
  <c r="K8" i="34"/>
  <c r="C25" i="33"/>
  <c r="I8" i="33"/>
  <c r="I10" i="33"/>
  <c r="I7" i="33"/>
  <c r="I9" i="33"/>
  <c r="C16" i="32"/>
  <c r="C16" i="31"/>
  <c r="I7" i="31"/>
  <c r="I14" i="31" s="1"/>
  <c r="C16" i="30"/>
  <c r="I10" i="30"/>
  <c r="I8" i="30"/>
  <c r="I7" i="30"/>
  <c r="I9" i="30"/>
  <c r="C18" i="29"/>
  <c r="I9" i="29"/>
  <c r="I7" i="29"/>
  <c r="I16" i="29" s="1"/>
  <c r="I8" i="29"/>
  <c r="C26" i="28"/>
  <c r="K9" i="28"/>
  <c r="K15" i="28"/>
  <c r="K12" i="28"/>
  <c r="K17" i="28"/>
  <c r="K14" i="28"/>
  <c r="K11" i="28"/>
  <c r="K10" i="28"/>
  <c r="K18" i="28"/>
  <c r="K16" i="28"/>
  <c r="K13" i="28"/>
  <c r="K8" i="28"/>
  <c r="K7" i="28"/>
  <c r="K24" i="28" s="1"/>
  <c r="C14" i="27"/>
  <c r="I7" i="27"/>
  <c r="I9" i="27"/>
  <c r="I8" i="27"/>
  <c r="C16" i="26"/>
  <c r="K9" i="26"/>
  <c r="K7" i="26"/>
  <c r="K8" i="26"/>
  <c r="K14" i="26" s="1"/>
  <c r="C19" i="25"/>
  <c r="I9" i="25"/>
  <c r="I8" i="25"/>
  <c r="I7" i="25"/>
  <c r="I17" i="25" s="1"/>
  <c r="C15" i="24"/>
  <c r="I13" i="24"/>
  <c r="I7" i="24"/>
  <c r="I9" i="24"/>
  <c r="I8" i="24"/>
  <c r="C14" i="23"/>
  <c r="I7" i="23"/>
  <c r="I8" i="23"/>
  <c r="C16" i="22"/>
  <c r="I9" i="22"/>
  <c r="I7" i="22"/>
  <c r="I8" i="22"/>
  <c r="I14" i="22" s="1"/>
  <c r="C13" i="21"/>
  <c r="C16" i="20"/>
  <c r="I8" i="20"/>
  <c r="I14" i="20" s="1"/>
  <c r="I7" i="20"/>
  <c r="C21" i="19"/>
  <c r="C17" i="18"/>
  <c r="I7" i="18"/>
  <c r="I8" i="18"/>
  <c r="I15" i="18"/>
  <c r="C16" i="17"/>
  <c r="K7" i="17"/>
  <c r="K14" i="17" s="1"/>
  <c r="C14" i="16"/>
  <c r="I8" i="16"/>
  <c r="I7" i="16"/>
  <c r="I12" i="16" s="1"/>
  <c r="C14" i="15"/>
  <c r="I8" i="15"/>
  <c r="I7" i="15"/>
  <c r="I12" i="15" s="1"/>
  <c r="C14" i="14"/>
  <c r="I7" i="14"/>
  <c r="I12" i="14" s="1"/>
  <c r="C22" i="13"/>
  <c r="I8" i="13"/>
  <c r="I7" i="13"/>
  <c r="I10" i="13"/>
  <c r="I11" i="13"/>
  <c r="I12" i="13"/>
  <c r="I14" i="13"/>
  <c r="I9" i="13"/>
  <c r="I13" i="13"/>
  <c r="C21" i="12"/>
  <c r="I7" i="12"/>
  <c r="I8" i="12"/>
  <c r="I16" i="12"/>
  <c r="I15" i="12"/>
  <c r="I14" i="12"/>
  <c r="I13" i="12"/>
  <c r="I12" i="12"/>
  <c r="I11" i="12"/>
  <c r="I10" i="12"/>
  <c r="I9" i="12"/>
  <c r="C19" i="11"/>
  <c r="I9" i="11"/>
  <c r="I8" i="11"/>
  <c r="I7" i="11"/>
  <c r="C22" i="10"/>
  <c r="I13" i="10"/>
  <c r="I14" i="10"/>
  <c r="I11" i="10"/>
  <c r="I7" i="10"/>
  <c r="I12" i="10"/>
  <c r="I9" i="10"/>
  <c r="I10" i="10"/>
  <c r="I8" i="10"/>
  <c r="I15" i="10"/>
  <c r="C16" i="9"/>
  <c r="I7" i="9"/>
  <c r="I8" i="9"/>
  <c r="C16" i="8"/>
  <c r="I7" i="8"/>
  <c r="I14" i="8" s="1"/>
  <c r="C20" i="7"/>
  <c r="I7" i="7"/>
  <c r="I8" i="7"/>
  <c r="C13" i="6"/>
  <c r="G8" i="6"/>
  <c r="G7" i="6"/>
  <c r="G11" i="6" s="1"/>
  <c r="C15" i="5"/>
  <c r="I8" i="5"/>
  <c r="I7" i="5"/>
  <c r="C21" i="4"/>
  <c r="K7" i="4"/>
  <c r="K8" i="4"/>
  <c r="K19" i="4" s="1"/>
  <c r="C15" i="3"/>
  <c r="I7" i="3"/>
  <c r="I13" i="3" s="1"/>
  <c r="C13" i="2"/>
  <c r="K7" i="2"/>
  <c r="K11" i="2" s="1"/>
  <c r="B4" i="1" l="1"/>
  <c r="I14" i="35"/>
  <c r="I15" i="43"/>
  <c r="I17" i="42"/>
  <c r="I15" i="41"/>
  <c r="I14" i="40"/>
  <c r="I15" i="37"/>
  <c r="I23" i="33"/>
  <c r="I14" i="30"/>
  <c r="I12" i="27"/>
  <c r="I12" i="23"/>
  <c r="K14" i="32"/>
</calcChain>
</file>

<file path=xl/sharedStrings.xml><?xml version="1.0" encoding="utf-8"?>
<sst xmlns="http://schemas.openxmlformats.org/spreadsheetml/2006/main" count="1022" uniqueCount="399">
  <si>
    <t>Середній прохідний бал по факультету для груп, де навчається 1 студент за кошти держзамовлення</t>
  </si>
  <si>
    <t>АВ-20</t>
  </si>
  <si>
    <t>ПІБ</t>
  </si>
  <si>
    <t>Проєктування систем автоматизації</t>
  </si>
  <si>
    <t>Ідентифікація та моделювання об’єктів автоматизації</t>
  </si>
  <si>
    <t>Системи керування електроприводами</t>
  </si>
  <si>
    <t>Технології програмування на мовах високого рівня</t>
  </si>
  <si>
    <t>Дод. бали</t>
  </si>
  <si>
    <t>Бали рейтингу</t>
  </si>
  <si>
    <t>Оцінка</t>
  </si>
  <si>
    <t>Кредити</t>
  </si>
  <si>
    <t>ДЕРКАЧ Максим Віталійович</t>
  </si>
  <si>
    <t>ПІВОВАРОВА Анна Віталіївна</t>
  </si>
  <si>
    <t>Середнє значення</t>
  </si>
  <si>
    <t>Всього</t>
  </si>
  <si>
    <t>2</t>
  </si>
  <si>
    <t>АВ-21</t>
  </si>
  <si>
    <t>Механіка</t>
  </si>
  <si>
    <t>Технологічні вимірювання та прилади</t>
  </si>
  <si>
    <t>Основи мехатроніки</t>
  </si>
  <si>
    <t>АММОСОВ Валерій Юрійович</t>
  </si>
  <si>
    <t>НАСТУСЕНКО Поліна Андріївна</t>
  </si>
  <si>
    <t>ПИХТІН Анна Сергіївна</t>
  </si>
  <si>
    <t>СТАДНІЙЧУК Анна Михайлівна</t>
  </si>
  <si>
    <t>4</t>
  </si>
  <si>
    <t>АВ-21ск</t>
  </si>
  <si>
    <t>БАЛАБУХА Євгеній Олександрович</t>
  </si>
  <si>
    <t>БІЛЕНКО Назар Денисович</t>
  </si>
  <si>
    <t>ВОЛОШИН Дмитро Сергійович</t>
  </si>
  <si>
    <t>ЛЕБІДЬ Олег Сергійович</t>
  </si>
  <si>
    <t>МЕЛЬНИЧУК Олександр Станіславович</t>
  </si>
  <si>
    <t>ПАШКО Олег Сергійович</t>
  </si>
  <si>
    <t>РЯБЧЕЦЬ Богдан Андрійович</t>
  </si>
  <si>
    <t>СТРЄЛЬНІКОВ Олександр Михайлович</t>
  </si>
  <si>
    <t>ТАРАНЕНКО Віталій Андрійович</t>
  </si>
  <si>
    <t>ХОЛОД Микола Олександрович</t>
  </si>
  <si>
    <t>10</t>
  </si>
  <si>
    <t>АВ-22</t>
  </si>
  <si>
    <t>Вища математика з елементами моделювання функціоналу технічних систем</t>
  </si>
  <si>
    <t>Інжиніринг в металургійній та гірничий галузях</t>
  </si>
  <si>
    <t>Технічні засоби автоматизації</t>
  </si>
  <si>
    <t>БІЛЕНКО Захар Вікторович</t>
  </si>
  <si>
    <t>ПОДУФАЛИЙ Кирил Сергійович</t>
  </si>
  <si>
    <t>ЧЕРЕВАЧ Олеся Олександрівна</t>
  </si>
  <si>
    <t>ШРАМ Дмитро Петрович</t>
  </si>
  <si>
    <t>АВ-22мб</t>
  </si>
  <si>
    <t>Проєктування систем автоматизації фабрик огрудкування</t>
  </si>
  <si>
    <t>ВОЛОБОЄВ Максим Андрійович</t>
  </si>
  <si>
    <t>СТЕПАНОВ Олексій Миколайович</t>
  </si>
  <si>
    <t>АВ-22ск</t>
  </si>
  <si>
    <t>ВОРОХ Максим Михайлович</t>
  </si>
  <si>
    <t>КАЛЬЧУК Сергій Олександрович</t>
  </si>
  <si>
    <t>ОСТАПЕНКО Олексій Сергійович</t>
  </si>
  <si>
    <t>ПИЛЬОВ Богдан Олександрович</t>
  </si>
  <si>
    <t>СОЛОМЧЕНКО Артем Олександрович</t>
  </si>
  <si>
    <t>СТРЕЛЕЦЬ Ілля Андрійович</t>
  </si>
  <si>
    <t>СТРЮК Андрій Олегович</t>
  </si>
  <si>
    <t>УЛІТИЧ Олександр Віталійович</t>
  </si>
  <si>
    <t>ЮДЕНКО Данило Григорович</t>
  </si>
  <si>
    <t>9</t>
  </si>
  <si>
    <t>АВ-23</t>
  </si>
  <si>
    <t>Загальна фізика</t>
  </si>
  <si>
    <t>Комп'ютерний інжиніринг в галузі</t>
  </si>
  <si>
    <t>Технічне креслення та комп'ютерна графіка</t>
  </si>
  <si>
    <t>БУРМАК Денис Миколайович</t>
  </si>
  <si>
    <t>КОЛЄСНІК Микита Олександрович</t>
  </si>
  <si>
    <t>СІВЕРОВ Гліб Петрович</t>
  </si>
  <si>
    <t>ШИШКА Анна Олександрівна</t>
  </si>
  <si>
    <t>ЯРЛУШКІН Олександр Дмитрович</t>
  </si>
  <si>
    <t>5</t>
  </si>
  <si>
    <t>АВ-23м</t>
  </si>
  <si>
    <t>Патентознавство</t>
  </si>
  <si>
    <t>Цифрова обробка сигналів</t>
  </si>
  <si>
    <t>Мехатронні системи металургійних підприємств</t>
  </si>
  <si>
    <t>ВИБОРНОВ Ярослав Андрійович</t>
  </si>
  <si>
    <t>ГАЛЬЧУК Олександр Миколайович</t>
  </si>
  <si>
    <t>ГЕРМАН Гліб Юрійович</t>
  </si>
  <si>
    <t>ПІЧКІН Богдан Іванович</t>
  </si>
  <si>
    <t>СВІНТКОВСЬКИЙ Максим Олександрович</t>
  </si>
  <si>
    <t>АВ-23ск</t>
  </si>
  <si>
    <t>АНДРОЩУК Микола Юрійович</t>
  </si>
  <si>
    <t>БОНДАРЕНКО Ярослав Дмитрович</t>
  </si>
  <si>
    <t>ВОЛОШИН Ілля Олегович</t>
  </si>
  <si>
    <t>ГОРЛАНОВ Олександр Володимирович</t>
  </si>
  <si>
    <t>ДАРІЙ Данило Олександрович</t>
  </si>
  <si>
    <t>КИРПИЧОВ Олександр Геннадійович</t>
  </si>
  <si>
    <t>КУНИЦЬКИЙ Вадим Валерійович</t>
  </si>
  <si>
    <t>СЕМЕНЦОВ Микита Сергійович</t>
  </si>
  <si>
    <t>СТЕПАНЮК Аліна Леонідівна</t>
  </si>
  <si>
    <t>ТОЛСТУХА Костянтин Валерійович</t>
  </si>
  <si>
    <t>ХИДИРОВ Даніїл Тагірович</t>
  </si>
  <si>
    <t>11</t>
  </si>
  <si>
    <t>ГМ-23</t>
  </si>
  <si>
    <t>БОРЩ Нікіта Олегович</t>
  </si>
  <si>
    <t>ГАВРИЛЕЦЬ Кирило Олександрович</t>
  </si>
  <si>
    <t>ГАМІДОВ Нурлан Сахіб огли</t>
  </si>
  <si>
    <t>НЕПОМЯЩИЙ Андрій Анатолійович</t>
  </si>
  <si>
    <t>ПОБЕРЕЖНИЙ Ілля Олександрович</t>
  </si>
  <si>
    <t>РЕЗЕПОВ Кирило Євгенович</t>
  </si>
  <si>
    <t>РОСКОТ Пилип Васильович</t>
  </si>
  <si>
    <t>ТОБОНЬКО Богдан Володимирович</t>
  </si>
  <si>
    <t>8</t>
  </si>
  <si>
    <t>ГМ-23м</t>
  </si>
  <si>
    <t>Надійність, монтаж та ремонт металургійного обладнання</t>
  </si>
  <si>
    <t>Основи наукових досліджень та методи прикладного статистичного аналізу в машинобудуванні</t>
  </si>
  <si>
    <t>ГОРОБЄЙ Владислав Миколайович</t>
  </si>
  <si>
    <t>ДЕНИСЕНКО Денис Михайлович</t>
  </si>
  <si>
    <t>МЕЛЬНИК Олександр Юрійович</t>
  </si>
  <si>
    <t>ПАСІЧНИК Олександр Олександрович</t>
  </si>
  <si>
    <t>ПОПОВ Максим Олегович</t>
  </si>
  <si>
    <t>ПОПОВ Станіслав Олегович</t>
  </si>
  <si>
    <t>СЕВОСТЬЯНЧИК Денис Миколайович</t>
  </si>
  <si>
    <t>СЕРБІН Дмитро Анатолійович</t>
  </si>
  <si>
    <t>СІВАКОВ Максим Євгенійович</t>
  </si>
  <si>
    <t>СТАСЬ Марія Василівна</t>
  </si>
  <si>
    <t>ГМ-23ск</t>
  </si>
  <si>
    <t>Технологія конструкційних матеріалів і матеріалознавство</t>
  </si>
  <si>
    <t>ГОНЧАРОВ Ігор Ігорович</t>
  </si>
  <si>
    <t>ГУБАРЕНКО Кирило Віталійович</t>
  </si>
  <si>
    <t>ГУЛАК Родіон Олегович</t>
  </si>
  <si>
    <t>ЄФІМЧУК-СИНЕНЬКИЙ Артем Ігорович</t>
  </si>
  <si>
    <t>ЗАХАРЕНКО Роман Юрійович</t>
  </si>
  <si>
    <t>ЛУК'ЯНОВ Єгор Олегович</t>
  </si>
  <si>
    <t>МАРКАРЯН Артем Геннадійович</t>
  </si>
  <si>
    <t>ПОСОХІНА Марія Сергіївна</t>
  </si>
  <si>
    <t>РАЦИН Богдан Юрійович</t>
  </si>
  <si>
    <t>РЕЗНІЧЕНКО Даниїл Олександрович</t>
  </si>
  <si>
    <t>ТКАЛЕНКО Кирило Олександрович</t>
  </si>
  <si>
    <t>ГР-22</t>
  </si>
  <si>
    <t>Геодезія та маркшейдерська справа</t>
  </si>
  <si>
    <t>ЄРМОЛАЄВА Каріна Вікторівна</t>
  </si>
  <si>
    <t>МАМИКОНЯН Артем Геннадійович</t>
  </si>
  <si>
    <t>ШИНКАРЬОВ Ярослав Олександрович</t>
  </si>
  <si>
    <t>3</t>
  </si>
  <si>
    <t>ГР-23</t>
  </si>
  <si>
    <t>ДЖАВАДОВА Софія Ернестівна</t>
  </si>
  <si>
    <t>ОРЛОВА Анастасія Борисівна</t>
  </si>
  <si>
    <t>СІГАЄВА Анна Сергіївна</t>
  </si>
  <si>
    <t>ГР-23ск</t>
  </si>
  <si>
    <t>КНЯЗЬ Вадим Миколайович</t>
  </si>
  <si>
    <t>ЛАПЧИК Олег Олегович</t>
  </si>
  <si>
    <t>ОКУНЬ Павло Володимирович</t>
  </si>
  <si>
    <t>ЕПА-20</t>
  </si>
  <si>
    <t>Теорія електроприводу</t>
  </si>
  <si>
    <t>Моделювання електромеханічних систем</t>
  </si>
  <si>
    <t>Застосування пакетів прикладних програм при моделюванні електромеханічних систем</t>
  </si>
  <si>
    <t>БОНДАРЄВ Микита Сергійович</t>
  </si>
  <si>
    <t>ГЛУХОДІД Максим Максимович</t>
  </si>
  <si>
    <t>КОПОТІЙ Владислав Володимирович</t>
  </si>
  <si>
    <t>ШИЛКО Святослав Володимирович</t>
  </si>
  <si>
    <t>ЮР’ЄВ Руслан Володимирович</t>
  </si>
  <si>
    <t>ЕПА-21</t>
  </si>
  <si>
    <t>Програмування систем реального часу</t>
  </si>
  <si>
    <t>ГОРОБЕЦЬ Володимир Сергійович</t>
  </si>
  <si>
    <t>ГРИЦЕНКО Антон Олександрович</t>
  </si>
  <si>
    <t>КАРПЕКІН Дмитро Васильович</t>
  </si>
  <si>
    <t>МОСКОВИХ Олександр Олександрович</t>
  </si>
  <si>
    <t>СІДАРОК Олександр Олександрович</t>
  </si>
  <si>
    <t>ШИПОВСЬКИЙ Кирило Михайлович</t>
  </si>
  <si>
    <t>6</t>
  </si>
  <si>
    <t>ЕПА-21ск</t>
  </si>
  <si>
    <t>АКАЦАТ Владислав Сергійович</t>
  </si>
  <si>
    <t>ГУЗЕК Руслан Миколайович</t>
  </si>
  <si>
    <t>ДЯЧЕНКО Сергій Миколайович</t>
  </si>
  <si>
    <t>КАДИКАЛО Станіслав Андрійович</t>
  </si>
  <si>
    <t>МІТЯНІН Володимир Володимирович</t>
  </si>
  <si>
    <t>ОСТАПЧУК Павло Олегович</t>
  </si>
  <si>
    <t>СВЕТОВ Данило Артемович</t>
  </si>
  <si>
    <t>СОЛЕНКО Нікіта Костянтинович</t>
  </si>
  <si>
    <t>ШМАЛЬКО Іван Дмитрович</t>
  </si>
  <si>
    <t>ЩЕРБАНЮК Анна Володимирівна</t>
  </si>
  <si>
    <t>ЕПА-22</t>
  </si>
  <si>
    <t>Основи електричних вимірювань</t>
  </si>
  <si>
    <t>ГАНЦОВ Богдан Дмитрович</t>
  </si>
  <si>
    <t>ГОНЧАРЕНКО Олександр Олександрович</t>
  </si>
  <si>
    <t>ОЛІЙНИК Сергій Ігорович</t>
  </si>
  <si>
    <t>ХАРКО Євгеній Іванович</t>
  </si>
  <si>
    <t>ЧИРВА Нікіта Валерійович</t>
  </si>
  <si>
    <t>ЕПА-22мб</t>
  </si>
  <si>
    <t>СОЛОВЙОВ Іларіон Валентинович</t>
  </si>
  <si>
    <t>ЮЩУК Богдан Вікторович</t>
  </si>
  <si>
    <t>ЕПА-22ск</t>
  </si>
  <si>
    <t>КОЗАЧЕНКО Микита Анатолійович</t>
  </si>
  <si>
    <t>ПОГОРЄЛОВ Владислав Сергійович</t>
  </si>
  <si>
    <t>СПАСЬКА Юлія Сергіївна</t>
  </si>
  <si>
    <t>ЧЕРВАК Альона Сергіївна</t>
  </si>
  <si>
    <t>ШИШКО Ярослав Євгенійович</t>
  </si>
  <si>
    <t>ЕПА-23</t>
  </si>
  <si>
    <t>ГУЦУ Ілля Віталійович</t>
  </si>
  <si>
    <t>ЗАДАЧІНКОВ Євген Володимирович</t>
  </si>
  <si>
    <t>КАРАЧЕНЦЕВ Сергій Олександрович</t>
  </si>
  <si>
    <t>ЕПА-23м</t>
  </si>
  <si>
    <t>Методи покращення якості електричної енергії в мережах промислових підприємств</t>
  </si>
  <si>
    <t>КРИВОРУЧКО Станіслав Миколайович</t>
  </si>
  <si>
    <t>ЛАЗАРЕНКО Руслан Іванович</t>
  </si>
  <si>
    <t>МАМЕДОВ Емін Анар огли</t>
  </si>
  <si>
    <t>ПАЮК Валентин Дмитрович</t>
  </si>
  <si>
    <t>ЕПА-23ск</t>
  </si>
  <si>
    <t>АНІСІМОВ Володимир Вікторович</t>
  </si>
  <si>
    <t>БОНДАРЕНКО Микола Андрійович</t>
  </si>
  <si>
    <t>БОРБУЛЕВИЧ Денис Сергійович</t>
  </si>
  <si>
    <t>ВЕРБИЦЬКИЙ Ілля Андрійович</t>
  </si>
  <si>
    <t>ВІННІК Іван Юрійович</t>
  </si>
  <si>
    <t>ПІНЧУК Кирило Віталійович</t>
  </si>
  <si>
    <t>ШКАФЕР Всеволод Вячеславович</t>
  </si>
  <si>
    <t>ЯКІМОВ Павло Сергійович</t>
  </si>
  <si>
    <t>МО-20</t>
  </si>
  <si>
    <t>Розрахунки металургійних механізмів та агрегатів</t>
  </si>
  <si>
    <t>Складання металургійних машин та агрегатів</t>
  </si>
  <si>
    <t>Механічне обладнання прокатного виробництва</t>
  </si>
  <si>
    <t xml:space="preserve">Теорія та моделювання технічних систем  </t>
  </si>
  <si>
    <t>ДРУЗЬ Ілля Юрійович</t>
  </si>
  <si>
    <t>ЗЄЛОВ Євгеній Олександрович</t>
  </si>
  <si>
    <t>ІГНАТЕНКО Дмитро Олександрович</t>
  </si>
  <si>
    <t>КАЛІНІЧЕНКО Данило Олегович</t>
  </si>
  <si>
    <t>ХОМЕНКО Вячеслав Миколайович</t>
  </si>
  <si>
    <t>МО-21</t>
  </si>
  <si>
    <t>Деталі машин</t>
  </si>
  <si>
    <t>Основи автоматизованого проєктування технологічного обладнання</t>
  </si>
  <si>
    <t>Технологічні основи машинобудування</t>
  </si>
  <si>
    <t>КОШКІН Сергій Віталійович</t>
  </si>
  <si>
    <t>СІВЕРІН Андрій Олександрович</t>
  </si>
  <si>
    <t>ЦИГАНКОВ Родіон Ігорович</t>
  </si>
  <si>
    <t>МО-21ск</t>
  </si>
  <si>
    <t>БАЛЮК Андрій Ігорович</t>
  </si>
  <si>
    <t>ЛАШКУЛ Вадим Андрійович</t>
  </si>
  <si>
    <t>МАРУЩАК Владислав Андрійович</t>
  </si>
  <si>
    <t>МИНЬЧУК Богдан Валерійович</t>
  </si>
  <si>
    <t>ПОЛУХІН Олексій Сергійович</t>
  </si>
  <si>
    <t>ПРОКОПЕНКО Марія Андріївна</t>
  </si>
  <si>
    <t>РОМАН Андрій Іванович</t>
  </si>
  <si>
    <t>СИДОРЕНКО Олексій Сергійович</t>
  </si>
  <si>
    <t>СЛІПЧЕНКО Вадим Павлович</t>
  </si>
  <si>
    <t>СОХНІЧ Максим Дмитрович</t>
  </si>
  <si>
    <t>ТАРАСОВ Іван Дмитрович</t>
  </si>
  <si>
    <t>УМАНСЬКИЙ Дмитро Володимирович</t>
  </si>
  <si>
    <t>ШЕЛЕСТ Денис Євгенійович</t>
  </si>
  <si>
    <t>ЯКОВЕНКО Олег Олександрович</t>
  </si>
  <si>
    <t>ЯЛОВИЙ Євгеній Ігорович</t>
  </si>
  <si>
    <t>15</t>
  </si>
  <si>
    <t>МО-22</t>
  </si>
  <si>
    <t>АЛЕКСАНДРОВ Тихін Анатолійович</t>
  </si>
  <si>
    <t>БОНДАРЕНКО Артем Віталійович</t>
  </si>
  <si>
    <t>ГОЛУБ Ростислав Володимирович</t>
  </si>
  <si>
    <t>КОЛОМОЄЦЬ Ростислав Ігорович</t>
  </si>
  <si>
    <t>ПЕРЕЙМИБІДА Богдан Олександрович</t>
  </si>
  <si>
    <t>ТАНАСІЄНКО Максим Вадимович</t>
  </si>
  <si>
    <t>ТІТАРЕНКО Олександр Олександрович</t>
  </si>
  <si>
    <t>7</t>
  </si>
  <si>
    <t>МО-22ск</t>
  </si>
  <si>
    <t>БОГУНЕНКО Вадим Віталійович</t>
  </si>
  <si>
    <t>ВЕРЕЩАГІНА Кристина Сергіївна</t>
  </si>
  <si>
    <t>КОРНІЄНКО Данило Олександрович</t>
  </si>
  <si>
    <t>МАЦЮРА Кирило Віталійович</t>
  </si>
  <si>
    <t>ТВЕРДОХЛІБ Дмитро Ігорович</t>
  </si>
  <si>
    <t>МТ-23</t>
  </si>
  <si>
    <t>КОРОВАЙ Микола Ігорович</t>
  </si>
  <si>
    <t>КУЧЕРЕНКО Еріка Віталіївна</t>
  </si>
  <si>
    <t>МАЛОВИК Максим Олегович</t>
  </si>
  <si>
    <t>ПУШКАРЬОВА Карина Віталіївна</t>
  </si>
  <si>
    <t>РЕРІХ Артем Сергійович</t>
  </si>
  <si>
    <t>МТ-23м</t>
  </si>
  <si>
    <t>Тепломасообмін в металургійних системах</t>
  </si>
  <si>
    <t xml:space="preserve">Експериментальні дослідження процесів виплавки чавуну. </t>
  </si>
  <si>
    <t>Експериментальні дослідження сталеплавильних процесів</t>
  </si>
  <si>
    <t>БІЛЕЦЬКИЙ Олег Євгенович</t>
  </si>
  <si>
    <t>ГОРЯЄВА Олександра Сергіївна</t>
  </si>
  <si>
    <t>ЄГОРОВ Олексій Олександрович</t>
  </si>
  <si>
    <t>ЗАБОЛОЦЬКИЙ Володимир Петрович</t>
  </si>
  <si>
    <t>ЧАБАНЮК Владислав Сергійович</t>
  </si>
  <si>
    <t>МТ-23ск</t>
  </si>
  <si>
    <t>Металознавство та обробка металів</t>
  </si>
  <si>
    <t>БЕЗСМЕРТНА Марина Олександрівна</t>
  </si>
  <si>
    <t>БІЛІЧЕНКО Ілля Олександрович</t>
  </si>
  <si>
    <t>БОЙЧЕНКО Данило Віталійович</t>
  </si>
  <si>
    <t>ГАВРИЛЮК Данило Сергійович</t>
  </si>
  <si>
    <t>ГРИГОРЯН Юрій Павлович</t>
  </si>
  <si>
    <t>МАЛОВ Олександр Владиславович</t>
  </si>
  <si>
    <t>МАРЧИК Владислав Євгенійович</t>
  </si>
  <si>
    <t>НАГАЙЧЕНКО Владислав Сергійович</t>
  </si>
  <si>
    <t>ПОЛЯКОВА Ксенія Миколаївна</t>
  </si>
  <si>
    <t>ПОПКОВ Михайло Сергійович</t>
  </si>
  <si>
    <t>ПРАВЕДНА Ілона Євгенівна</t>
  </si>
  <si>
    <t>РЕВА Олег Миколайович</t>
  </si>
  <si>
    <t>СЕРПІТОВСЬКИЙ Гліб Володимирович</t>
  </si>
  <si>
    <t>ШЕВЧЕНКО Сергій Олексійович</t>
  </si>
  <si>
    <t>14</t>
  </si>
  <si>
    <t>МЧМ-20</t>
  </si>
  <si>
    <t>Основи технічної творчості, наукових досліджень та стандартизація</t>
  </si>
  <si>
    <t>Основи проєктування</t>
  </si>
  <si>
    <t>Технологічні процеси виплавки сталі</t>
  </si>
  <si>
    <t>Технологічне проєктування виробництва сталі</t>
  </si>
  <si>
    <t>БОНДАРЕНКО Олександр Олегович</t>
  </si>
  <si>
    <t>ШАМОРКІН Олександр Олександрович</t>
  </si>
  <si>
    <t>МЧМ-21</t>
  </si>
  <si>
    <t>Автоматизація виробничих процесів, мікропроцесорна техніка</t>
  </si>
  <si>
    <t>Підготовка металургійної сировини</t>
  </si>
  <si>
    <t>ЗАЯЦЬ Катерина Андріївна</t>
  </si>
  <si>
    <t>КРАВЕЦЬ Єгор Олександрович</t>
  </si>
  <si>
    <t>ОТОРВІН Семен Павлович</t>
  </si>
  <si>
    <t>САВЧЕНКО Назар Віталійович</t>
  </si>
  <si>
    <t>ШУЛЬГА Андрій Олегович</t>
  </si>
  <si>
    <t>МЧМ-21ск</t>
  </si>
  <si>
    <t>ГРИНЕВИЧ Даніїл Олександрович</t>
  </si>
  <si>
    <t>КУДЕЛЯ Єлизавета Володимирівна</t>
  </si>
  <si>
    <t>МИХАЙЛЕНКО Микита Васильович</t>
  </si>
  <si>
    <t>НАУМЕНКО Денис Володимирович</t>
  </si>
  <si>
    <t>ОСАДЧИЙ Владислав Костянтинович</t>
  </si>
  <si>
    <t>ПАВЛУШИН Олег Олександрович</t>
  </si>
  <si>
    <t>САВЧЕНКО Дмитро Анатолійович</t>
  </si>
  <si>
    <t>МЧМ-22</t>
  </si>
  <si>
    <t>БОЙКО Карина Владиславівна</t>
  </si>
  <si>
    <t>ГОЛОВАНЬ Назар Олексійович</t>
  </si>
  <si>
    <t>МУСІЄНКО Аліна Олександрівна</t>
  </si>
  <si>
    <t>ПАВЛОВ Владислав Сергійович</t>
  </si>
  <si>
    <t>ТОЛДАЄВ Віталій Олександрович</t>
  </si>
  <si>
    <t>УЛАНОВ Дмитро Олександрович</t>
  </si>
  <si>
    <t>МЧМ-22ск</t>
  </si>
  <si>
    <t>КІСІЛЮК Дмитро Вікторович</t>
  </si>
  <si>
    <t>НАДЕЛЬНЮК Артем Віталійович</t>
  </si>
  <si>
    <t>НІЩИК Єлісей Валерійович</t>
  </si>
  <si>
    <t>ПОЛЯКОВ Богдан Станіславович</t>
  </si>
  <si>
    <t>ПОЛЯКОВ Владислав Станіславович</t>
  </si>
  <si>
    <t>РЕНКАС Ольга Миколаївна</t>
  </si>
  <si>
    <t>ШЕВЧЕНКО Олег Євгенович</t>
  </si>
  <si>
    <t>Технологічні процеси обробки металів тиском</t>
  </si>
  <si>
    <t xml:space="preserve">Технологічне проєктування прокатного виробництва </t>
  </si>
  <si>
    <t>АРТЕМЕНКО Олександр Дмитрович</t>
  </si>
  <si>
    <t>ГРИЦЮТА Нікіта Романович</t>
  </si>
  <si>
    <t>ЛІСОВЕЦЬ Ольга Миколаївна</t>
  </si>
  <si>
    <t>НЕСТЕРЕНКО Едуард Владиславович</t>
  </si>
  <si>
    <t>СОЛОМКО Андрій Сергійович</t>
  </si>
  <si>
    <t>ФУГОЛЬ Ігор Андрійович</t>
  </si>
  <si>
    <t>ФУГОЛЬ Ілля Андрійович</t>
  </si>
  <si>
    <t>ЧИЖОВА Світлана Валеріївна</t>
  </si>
  <si>
    <t>ЯРОВА Юлія Миколаївна</t>
  </si>
  <si>
    <t>ХТ-20</t>
  </si>
  <si>
    <t>Низько-, високотемпературна  та енерготехнологічна переробка палива</t>
  </si>
  <si>
    <t>Уловлювання летких продуктів термічної переробки твердих горючих копалин</t>
  </si>
  <si>
    <t>Переробка хімічних продуктів коксування, виробництво багатоядерних аренів та вуглеграфітових матеріалів</t>
  </si>
  <si>
    <t>АЛЕКСЄЄНКО Валентин Андрійович</t>
  </si>
  <si>
    <t>НАЗАРЧУК Валерій Валерійович</t>
  </si>
  <si>
    <t>РАЗЛІВАНОВ Олександр Валерійович</t>
  </si>
  <si>
    <t>СИНЕЛЬНИКОВА Олександра Михайлівна</t>
  </si>
  <si>
    <t>ХРИСТИЧ Ірина Володимирівна</t>
  </si>
  <si>
    <t>ХТ-21</t>
  </si>
  <si>
    <t>Поверхневі явища</t>
  </si>
  <si>
    <t>Контроль та автоматизація виробничих процесів</t>
  </si>
  <si>
    <t>Будова речовини та методи її дослідження</t>
  </si>
  <si>
    <t>ДОМБРОВ Роман Вадимович</t>
  </si>
  <si>
    <t>МИХАЙЛЕНКО Марина Артемівна</t>
  </si>
  <si>
    <t>ПАЩЕНКО Єлизавета Станіславівна</t>
  </si>
  <si>
    <t>ПЕДЧЕНКО Іван Олегович</t>
  </si>
  <si>
    <t>ТКАЧ Олександр Данилович</t>
  </si>
  <si>
    <t>ФЕДУНЕЦЬ Юлія Ігорівна</t>
  </si>
  <si>
    <t>ХТ-21ск</t>
  </si>
  <si>
    <t>БЕСАРАБЧИК Єлизавета Мирославівна</t>
  </si>
  <si>
    <t>БРАЖНИК Євгенія Сергіївна</t>
  </si>
  <si>
    <t>ГОРПІНІЧ Катерина Василівна</t>
  </si>
  <si>
    <t>ПАВЛЕНКО Володимир Олександрович</t>
  </si>
  <si>
    <t>РЕП'ЯХ Анна Олександрівна</t>
  </si>
  <si>
    <t>ТЕРЕПА Денис Ігорович</t>
  </si>
  <si>
    <t>ТОНКОНОЖЕНКО Олег Олександрович</t>
  </si>
  <si>
    <t>ЧОРНИЙ Максим Віталійович</t>
  </si>
  <si>
    <t>ХТ-22</t>
  </si>
  <si>
    <t>Фізика і хімія горючих копалин</t>
  </si>
  <si>
    <t>БАРАНОВ Денис Володимирович</t>
  </si>
  <si>
    <t>ГРАНКІНА Ірина Вячеславівна</t>
  </si>
  <si>
    <t>ЄФРЕМОВ Андрій Геннадійович</t>
  </si>
  <si>
    <t>КЛИМЕНКО Дмитро Вадимович</t>
  </si>
  <si>
    <t>КОВАЛЬОВА Лілія Віталіївна</t>
  </si>
  <si>
    <t>СОЛДАТЕНКО Катерина Олександрівна</t>
  </si>
  <si>
    <t>ХТ-22ск</t>
  </si>
  <si>
    <t>БЕССАРАБ Владислав Юрійович</t>
  </si>
  <si>
    <t>ГОНЧАРЕНКО Кристина Сергіївна</t>
  </si>
  <si>
    <t>РЕВА Валерія Сергіївна</t>
  </si>
  <si>
    <t>ШЕРЕМЕТ Лілія Володимирівна</t>
  </si>
  <si>
    <t>ХТ-23</t>
  </si>
  <si>
    <t>ДІДИК Дар'я Миколаївна</t>
  </si>
  <si>
    <t>МЕДВЄДЄВА Богдана Олександрівна</t>
  </si>
  <si>
    <t>МИЛКІНА Каріна Олександрівна</t>
  </si>
  <si>
    <t>ФІАЛКО-СМАЛЬ Євгенія Олегівна</t>
  </si>
  <si>
    <t>ХТ-23м</t>
  </si>
  <si>
    <t xml:space="preserve">Основи технологічного проєктування        </t>
  </si>
  <si>
    <t>Основи управління хіміко-технологічними процесами у виробництві та сучасні інформаційно-комунікаційні технології</t>
  </si>
  <si>
    <t>ПІСНА Вікторія В'ячеславівна</t>
  </si>
  <si>
    <t>СКУРАТОВ Владислав Андрійович</t>
  </si>
  <si>
    <t>СУСЛОВА Карина Сергіївна</t>
  </si>
  <si>
    <t>ФУРСОВА Інеса Андріївна</t>
  </si>
  <si>
    <t>ХТ-23ск</t>
  </si>
  <si>
    <t>БІЛОУС Вікторія Сергіївна</t>
  </si>
  <si>
    <t>ЗУБОК Владислава Олексіївна</t>
  </si>
  <si>
    <t>ІОНОВА Юлія Володимирівна</t>
  </si>
  <si>
    <t>ПАНЧЕНКО Володимир Сергійович</t>
  </si>
  <si>
    <t>Охорона праці та безпека життєдіяльності</t>
  </si>
  <si>
    <t>Організація технологій з підвищення якості сталі</t>
  </si>
  <si>
    <t>Технологічні процеси виплавки сталі (КР)</t>
  </si>
  <si>
    <t>Механічні властивості та опір деформації метала</t>
  </si>
  <si>
    <t>Технологічні процеси обробки металів тиском (КР)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</si>
</sst>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2"/>
      <name val="TimesNewRoman"/>
    </font>
    <font>
      <b/>
      <sz val="14"/>
      <name val="TimesNewRoman"/>
    </font>
    <font>
      <b/>
      <sz val="12"/>
      <name val="TimesNewRoman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/>
    <xf numFmtId="0" fontId="3" fillId="0" borderId="1" xfId="0" applyFont="1" applyBorder="1" applyAlignment="1"/>
    <xf numFmtId="0" fontId="0" fillId="0" borderId="0" xfId="0" applyAlignment="1"/>
    <xf numFmtId="0" fontId="1" fillId="0" borderId="0" xfId="0" applyFont="1" applyBorder="1" applyAlignment="1"/>
    <xf numFmtId="0" fontId="0" fillId="0" borderId="1" xfId="0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3" borderId="1" xfId="0" applyFont="1" applyFill="1" applyBorder="1"/>
    <xf numFmtId="0" fontId="0" fillId="3" borderId="1" xfId="0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3" xfId="0" applyBorder="1"/>
    <xf numFmtId="0" fontId="0" fillId="0" borderId="2" xfId="0" applyBorder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4"/>
  <sheetViews>
    <sheetView workbookViewId="0"/>
  </sheetViews>
  <sheetFormatPr defaultRowHeight="14.5"/>
  <cols>
    <col min="2" max="2" width="27" customWidth="1"/>
  </cols>
  <sheetData>
    <row r="2" spans="2:2" ht="62">
      <c r="B2" s="1" t="s">
        <v>0</v>
      </c>
    </row>
    <row r="3" spans="2:2">
      <c r="B3" s="2"/>
    </row>
    <row r="4" spans="2:2" ht="15">
      <c r="B4" s="7">
        <f>AVERAGE('АВ-20'!K11,'АВ-21'!I13,'АВ-21ск'!K19,'АВ-22'!I13,'АВ-22мб'!G11,'АВ-22ск'!I18,'АВ-23'!I14,'АВ-23м'!I14,'АВ-23ск'!I20,'ГМ-23'!I17,'ГМ-23м'!I19,'ГМ-23ск'!I20,'ГР-22'!I12,'ГР-23'!I12,'ГР-23ск'!I12,'ЕПА-20'!K14,'ЕПА-21'!I15,'ЕПА-21ск'!K19,'ЕПА-22'!I14,'ЕПА-22мб'!G11,'ЕПА-22ск'!I14,'ЕПА-23'!I12,'ЕПА-23м'!I13,'ЕПА-23ск'!I17,'МО-20'!K14,'МО-21'!I12,'МО-21ск'!K24,'МО-22'!I16,'МО-22ск'!I14,'МТ-23'!I14,'МТ-23м'!K14,'МТ-23ск'!I23,'МЧМ-20'!K11,'МЧМ-21'!I14,'МЧМ-21ск'!K16,'МЧМ-22'!I15,'МЧМ-22ск'!I16,'ХТ-20'!I14,'ХТ-21'!I15,'ХТ-21ск'!I17,'ХТ-22'!I15,'ХТ-22ск'!I13,'ХТ-23'!I13,'ХТ-23м'!I13,'ХТ-23ск'!I13,)</f>
        <v>74.214706439393936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22"/>
  <sheetViews>
    <sheetView zoomScale="62" workbookViewId="0">
      <selection activeCell="I8" sqref="I8"/>
    </sheetView>
  </sheetViews>
  <sheetFormatPr defaultRowHeight="14.5"/>
  <cols>
    <col min="1" max="1" width="47" customWidth="1"/>
    <col min="9" max="9" width="15" customWidth="1"/>
  </cols>
  <sheetData>
    <row r="2" spans="1:9">
      <c r="A2" s="20" t="s">
        <v>79</v>
      </c>
      <c r="B2" s="21"/>
      <c r="C2" s="21"/>
      <c r="D2" s="21"/>
      <c r="E2" s="21"/>
      <c r="F2" s="21"/>
      <c r="G2" s="21"/>
      <c r="H2" s="21"/>
      <c r="I2" s="21"/>
    </row>
    <row r="5" spans="1:9" ht="130" customHeight="1">
      <c r="A5" s="22" t="s">
        <v>2</v>
      </c>
      <c r="B5" s="22" t="s">
        <v>38</v>
      </c>
      <c r="C5" s="23"/>
      <c r="D5" s="22" t="s">
        <v>39</v>
      </c>
      <c r="E5" s="23"/>
      <c r="F5" s="22" t="s">
        <v>40</v>
      </c>
      <c r="G5" s="23"/>
      <c r="H5" s="22" t="s">
        <v>7</v>
      </c>
      <c r="I5" s="22" t="s">
        <v>8</v>
      </c>
    </row>
    <row r="6" spans="1:9" ht="16" customHeight="1">
      <c r="A6" s="24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24"/>
      <c r="I6" s="24"/>
    </row>
    <row r="7" spans="1:9" ht="15.5">
      <c r="A7" s="16" t="s">
        <v>87</v>
      </c>
      <c r="B7" s="14">
        <v>85</v>
      </c>
      <c r="C7" s="14">
        <v>1</v>
      </c>
      <c r="D7" s="14">
        <v>95</v>
      </c>
      <c r="E7" s="14">
        <v>1</v>
      </c>
      <c r="F7" s="14">
        <v>90</v>
      </c>
      <c r="G7" s="14">
        <v>1</v>
      </c>
      <c r="H7" s="14"/>
      <c r="I7" s="18">
        <f t="shared" ref="I7:I15" si="0">95*(B7*C7+D7*E7+F7*G7)/((C7+E7+G7)*100)+H7</f>
        <v>85.5</v>
      </c>
    </row>
    <row r="8" spans="1:9" ht="15.5">
      <c r="A8" s="16" t="s">
        <v>82</v>
      </c>
      <c r="B8" s="14">
        <v>71</v>
      </c>
      <c r="C8" s="14">
        <v>1</v>
      </c>
      <c r="D8" s="14">
        <v>77</v>
      </c>
      <c r="E8" s="14">
        <v>1</v>
      </c>
      <c r="F8" s="14">
        <v>90</v>
      </c>
      <c r="G8" s="14">
        <v>1</v>
      </c>
      <c r="H8" s="14"/>
      <c r="I8" s="18">
        <f t="shared" si="0"/>
        <v>75.36666666666666</v>
      </c>
    </row>
    <row r="9" spans="1:9" ht="15.5">
      <c r="A9" s="16" t="s">
        <v>85</v>
      </c>
      <c r="B9" s="14">
        <v>67</v>
      </c>
      <c r="C9" s="14">
        <v>1</v>
      </c>
      <c r="D9" s="14">
        <v>80</v>
      </c>
      <c r="E9" s="14">
        <v>1</v>
      </c>
      <c r="F9" s="14">
        <v>90</v>
      </c>
      <c r="G9" s="14">
        <v>1</v>
      </c>
      <c r="H9" s="14"/>
      <c r="I9" s="18">
        <f t="shared" si="0"/>
        <v>75.05</v>
      </c>
    </row>
    <row r="10" spans="1:9" ht="15.5">
      <c r="A10" s="16" t="s">
        <v>83</v>
      </c>
      <c r="B10" s="14">
        <v>68</v>
      </c>
      <c r="C10" s="14">
        <v>1</v>
      </c>
      <c r="D10" s="14">
        <v>81</v>
      </c>
      <c r="E10" s="14">
        <v>1</v>
      </c>
      <c r="F10" s="14">
        <v>84</v>
      </c>
      <c r="G10" s="14">
        <v>1</v>
      </c>
      <c r="H10" s="14"/>
      <c r="I10" s="18">
        <f t="shared" si="0"/>
        <v>73.783333333333331</v>
      </c>
    </row>
    <row r="11" spans="1:9" ht="15.5">
      <c r="A11" s="3" t="s">
        <v>88</v>
      </c>
      <c r="B11" s="4">
        <v>66</v>
      </c>
      <c r="C11" s="4">
        <v>1</v>
      </c>
      <c r="D11" s="4">
        <v>78</v>
      </c>
      <c r="E11" s="4">
        <v>1</v>
      </c>
      <c r="F11" s="4">
        <v>88</v>
      </c>
      <c r="G11" s="4">
        <v>1</v>
      </c>
      <c r="H11" s="4"/>
      <c r="I11" s="5">
        <f t="shared" si="0"/>
        <v>73.466666666666669</v>
      </c>
    </row>
    <row r="12" spans="1:9" ht="15.5">
      <c r="A12" s="3" t="s">
        <v>86</v>
      </c>
      <c r="B12" s="4">
        <v>68</v>
      </c>
      <c r="C12" s="4">
        <v>1</v>
      </c>
      <c r="D12" s="4">
        <v>71</v>
      </c>
      <c r="E12" s="4">
        <v>1</v>
      </c>
      <c r="F12" s="4">
        <v>90</v>
      </c>
      <c r="G12" s="4">
        <v>1</v>
      </c>
      <c r="H12" s="4"/>
      <c r="I12" s="5">
        <f t="shared" si="0"/>
        <v>72.516666666666666</v>
      </c>
    </row>
    <row r="13" spans="1:9" ht="15.5">
      <c r="A13" s="3" t="s">
        <v>90</v>
      </c>
      <c r="B13" s="4">
        <v>68</v>
      </c>
      <c r="C13" s="4">
        <v>1</v>
      </c>
      <c r="D13" s="4">
        <v>79</v>
      </c>
      <c r="E13" s="4">
        <v>1</v>
      </c>
      <c r="F13" s="4">
        <v>70</v>
      </c>
      <c r="G13" s="4">
        <v>1</v>
      </c>
      <c r="H13" s="4"/>
      <c r="I13" s="5">
        <f t="shared" si="0"/>
        <v>68.716666666666669</v>
      </c>
    </row>
    <row r="14" spans="1:9" ht="15.5">
      <c r="A14" s="3" t="s">
        <v>89</v>
      </c>
      <c r="B14" s="4">
        <v>61</v>
      </c>
      <c r="C14" s="4">
        <v>1</v>
      </c>
      <c r="D14" s="4">
        <v>66</v>
      </c>
      <c r="E14" s="4">
        <v>1</v>
      </c>
      <c r="F14" s="4">
        <v>88</v>
      </c>
      <c r="G14" s="4">
        <v>1</v>
      </c>
      <c r="H14" s="4"/>
      <c r="I14" s="5">
        <f t="shared" si="0"/>
        <v>68.083333333333329</v>
      </c>
    </row>
    <row r="15" spans="1:9" ht="15.5">
      <c r="A15" s="3" t="s">
        <v>80</v>
      </c>
      <c r="B15" s="4">
        <v>68</v>
      </c>
      <c r="C15" s="4">
        <v>1</v>
      </c>
      <c r="D15" s="4">
        <v>67</v>
      </c>
      <c r="E15" s="4">
        <v>1</v>
      </c>
      <c r="F15" s="4">
        <v>70</v>
      </c>
      <c r="G15" s="4">
        <v>1</v>
      </c>
      <c r="H15" s="4"/>
      <c r="I15" s="5">
        <f t="shared" si="0"/>
        <v>64.916666666666671</v>
      </c>
    </row>
    <row r="16" spans="1:9" ht="15.5">
      <c r="A16" s="3" t="s">
        <v>81</v>
      </c>
      <c r="B16" s="4"/>
      <c r="C16" s="4"/>
      <c r="D16" s="4"/>
      <c r="E16" s="4"/>
      <c r="F16" s="4"/>
      <c r="G16" s="4"/>
      <c r="H16" s="4"/>
      <c r="I16" s="5"/>
    </row>
    <row r="17" spans="1:9" ht="15.5">
      <c r="A17" s="3" t="s">
        <v>84</v>
      </c>
      <c r="B17" s="4"/>
      <c r="C17" s="4"/>
      <c r="D17" s="4"/>
      <c r="E17" s="4"/>
      <c r="F17" s="4"/>
      <c r="G17" s="4"/>
      <c r="H17" s="4"/>
      <c r="I17" s="5"/>
    </row>
    <row r="18" spans="1:9" ht="15.5">
      <c r="A18" s="3"/>
      <c r="B18" s="4"/>
      <c r="C18" s="4"/>
      <c r="D18" s="4"/>
      <c r="E18" s="4"/>
      <c r="F18" s="4"/>
      <c r="G18" s="4"/>
      <c r="H18" s="4"/>
      <c r="I18" s="4"/>
    </row>
    <row r="19" spans="1:9" ht="15.5">
      <c r="A19" s="3"/>
      <c r="B19" s="4"/>
      <c r="C19" s="4"/>
      <c r="D19" s="4"/>
      <c r="E19" s="4"/>
      <c r="F19" s="4"/>
      <c r="G19" s="4"/>
      <c r="H19" s="4"/>
      <c r="I19" s="4"/>
    </row>
    <row r="20" spans="1:9" ht="15.5">
      <c r="A20" s="6" t="s">
        <v>13</v>
      </c>
      <c r="B20" s="4"/>
      <c r="C20" s="4"/>
      <c r="D20" s="4"/>
      <c r="E20" s="4"/>
      <c r="F20" s="4"/>
      <c r="G20" s="4"/>
      <c r="H20" s="4"/>
      <c r="I20" s="5">
        <f>AVERAGE(I7:I15)</f>
        <v>73.044444444444451</v>
      </c>
    </row>
    <row r="21" spans="1:9" ht="15.5">
      <c r="A21" s="3"/>
      <c r="B21" s="4"/>
      <c r="C21" s="4"/>
      <c r="D21" s="4"/>
      <c r="E21" s="4"/>
      <c r="F21" s="4"/>
      <c r="G21" s="4"/>
      <c r="H21" s="4"/>
      <c r="I21" s="4"/>
    </row>
    <row r="22" spans="1:9" ht="15.5">
      <c r="A22" s="3" t="s">
        <v>14</v>
      </c>
      <c r="B22" s="4" t="s">
        <v>91</v>
      </c>
      <c r="C22" s="4">
        <f>B22*0.4</f>
        <v>4.4000000000000004</v>
      </c>
      <c r="D22" s="4"/>
      <c r="E22" s="4"/>
      <c r="F22" s="4"/>
      <c r="G22" s="4"/>
      <c r="H22" s="4"/>
      <c r="I22" s="4"/>
    </row>
  </sheetData>
  <sortState xmlns:xlrd2="http://schemas.microsoft.com/office/spreadsheetml/2017/richdata2" ref="A7:I17">
    <sortCondition descending="1" ref="I7:I17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19"/>
  <sheetViews>
    <sheetView topLeftCell="B6" workbookViewId="0">
      <selection activeCell="I7" sqref="I7:I9"/>
    </sheetView>
  </sheetViews>
  <sheetFormatPr defaultRowHeight="14.5"/>
  <cols>
    <col min="1" max="1" width="47" customWidth="1"/>
    <col min="9" max="9" width="15" customWidth="1"/>
  </cols>
  <sheetData>
    <row r="2" spans="1:9">
      <c r="A2" s="20" t="s">
        <v>92</v>
      </c>
      <c r="B2" s="21"/>
      <c r="C2" s="21"/>
      <c r="D2" s="21"/>
      <c r="E2" s="21"/>
      <c r="F2" s="21"/>
      <c r="G2" s="21"/>
      <c r="H2" s="21"/>
      <c r="I2" s="21"/>
    </row>
    <row r="5" spans="1:9" ht="130" customHeight="1">
      <c r="A5" s="22" t="s">
        <v>2</v>
      </c>
      <c r="B5" s="22" t="s">
        <v>61</v>
      </c>
      <c r="C5" s="23"/>
      <c r="D5" s="22" t="s">
        <v>62</v>
      </c>
      <c r="E5" s="23"/>
      <c r="F5" s="22" t="s">
        <v>63</v>
      </c>
      <c r="G5" s="23"/>
      <c r="H5" s="22" t="s">
        <v>7</v>
      </c>
      <c r="I5" s="22" t="s">
        <v>8</v>
      </c>
    </row>
    <row r="6" spans="1:9" ht="16" customHeight="1">
      <c r="A6" s="24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24"/>
      <c r="I6" s="24"/>
    </row>
    <row r="7" spans="1:9" ht="15.5">
      <c r="A7" s="16" t="s">
        <v>93</v>
      </c>
      <c r="B7" s="14">
        <v>70</v>
      </c>
      <c r="C7" s="14">
        <v>1</v>
      </c>
      <c r="D7" s="14">
        <v>78</v>
      </c>
      <c r="E7" s="14">
        <v>1</v>
      </c>
      <c r="F7" s="14">
        <v>70</v>
      </c>
      <c r="G7" s="14">
        <v>1</v>
      </c>
      <c r="H7" s="14"/>
      <c r="I7" s="18">
        <f>95*(B7*C7+D7*E7+F7*G7)/((C7+E7+G7)*100)+H7</f>
        <v>69.033333333333331</v>
      </c>
    </row>
    <row r="8" spans="1:9" ht="15.5">
      <c r="A8" s="16" t="s">
        <v>94</v>
      </c>
      <c r="B8" s="14">
        <v>70</v>
      </c>
      <c r="C8" s="14">
        <v>1</v>
      </c>
      <c r="D8" s="14">
        <v>71</v>
      </c>
      <c r="E8" s="14">
        <v>1</v>
      </c>
      <c r="F8" s="14">
        <v>75</v>
      </c>
      <c r="G8" s="14">
        <v>1</v>
      </c>
      <c r="H8" s="14"/>
      <c r="I8" s="18">
        <f>95*(B8*C8+D8*E8+F8*G8)/((C8+E8+G8)*100)+H8</f>
        <v>68.400000000000006</v>
      </c>
    </row>
    <row r="9" spans="1:9" ht="15.5">
      <c r="A9" s="16" t="s">
        <v>96</v>
      </c>
      <c r="B9" s="14">
        <v>75</v>
      </c>
      <c r="C9" s="14">
        <v>1</v>
      </c>
      <c r="D9" s="14">
        <v>60</v>
      </c>
      <c r="E9" s="14">
        <v>1</v>
      </c>
      <c r="F9" s="14">
        <v>70</v>
      </c>
      <c r="G9" s="14">
        <v>1</v>
      </c>
      <c r="H9" s="14"/>
      <c r="I9" s="18">
        <f>95*(B9*C9+D9*E9+F9*G9)/((C9+E9+G9)*100)+H9</f>
        <v>64.916666666666671</v>
      </c>
    </row>
    <row r="10" spans="1:9" ht="15.5">
      <c r="A10" s="3" t="s">
        <v>95</v>
      </c>
      <c r="B10" s="4"/>
      <c r="C10" s="4"/>
      <c r="D10" s="4"/>
      <c r="E10" s="4"/>
      <c r="F10" s="4"/>
      <c r="G10" s="4"/>
      <c r="H10" s="4"/>
      <c r="I10" s="5"/>
    </row>
    <row r="11" spans="1:9" ht="15.5">
      <c r="A11" s="3" t="s">
        <v>97</v>
      </c>
      <c r="B11" s="4"/>
      <c r="C11" s="4"/>
      <c r="D11" s="4"/>
      <c r="E11" s="4"/>
      <c r="F11" s="4"/>
      <c r="G11" s="4"/>
      <c r="H11" s="4"/>
      <c r="I11" s="5"/>
    </row>
    <row r="12" spans="1:9" ht="15.5">
      <c r="A12" s="3" t="s">
        <v>98</v>
      </c>
      <c r="B12" s="4"/>
      <c r="C12" s="4"/>
      <c r="D12" s="4"/>
      <c r="E12" s="4"/>
      <c r="F12" s="4"/>
      <c r="G12" s="4"/>
      <c r="H12" s="4"/>
      <c r="I12" s="5"/>
    </row>
    <row r="13" spans="1:9" ht="15.5">
      <c r="A13" s="3" t="s">
        <v>99</v>
      </c>
      <c r="B13" s="4"/>
      <c r="C13" s="4"/>
      <c r="D13" s="4"/>
      <c r="E13" s="4"/>
      <c r="F13" s="4"/>
      <c r="G13" s="4"/>
      <c r="H13" s="4"/>
      <c r="I13" s="5"/>
    </row>
    <row r="14" spans="1:9" ht="15.5">
      <c r="A14" s="3" t="s">
        <v>100</v>
      </c>
      <c r="B14" s="4"/>
      <c r="C14" s="4"/>
      <c r="D14" s="4"/>
      <c r="E14" s="4"/>
      <c r="F14" s="4"/>
      <c r="G14" s="4"/>
      <c r="H14" s="4"/>
      <c r="I14" s="5"/>
    </row>
    <row r="15" spans="1:9" ht="15.5">
      <c r="A15" s="3"/>
      <c r="B15" s="4"/>
      <c r="C15" s="4"/>
      <c r="D15" s="4"/>
      <c r="E15" s="4"/>
      <c r="F15" s="4"/>
      <c r="G15" s="4"/>
      <c r="H15" s="4"/>
      <c r="I15" s="4"/>
    </row>
    <row r="16" spans="1:9" ht="15.5">
      <c r="A16" s="3"/>
      <c r="B16" s="4"/>
      <c r="C16" s="4"/>
      <c r="D16" s="4"/>
      <c r="E16" s="4"/>
      <c r="F16" s="4"/>
      <c r="G16" s="4"/>
      <c r="H16" s="4"/>
      <c r="I16" s="4"/>
    </row>
    <row r="17" spans="1:9" ht="15.5">
      <c r="A17" s="6" t="s">
        <v>13</v>
      </c>
      <c r="B17" s="4"/>
      <c r="C17" s="4"/>
      <c r="D17" s="4"/>
      <c r="E17" s="4"/>
      <c r="F17" s="4"/>
      <c r="G17" s="4"/>
      <c r="H17" s="4"/>
      <c r="I17" s="5">
        <f>AVERAGE(I7:I9)</f>
        <v>67.45</v>
      </c>
    </row>
    <row r="18" spans="1:9" ht="15.5">
      <c r="A18" s="3"/>
      <c r="B18" s="4"/>
      <c r="C18" s="4"/>
      <c r="D18" s="4"/>
      <c r="E18" s="4"/>
      <c r="F18" s="4"/>
      <c r="G18" s="4"/>
      <c r="H18" s="4"/>
      <c r="I18" s="4"/>
    </row>
    <row r="19" spans="1:9" ht="15.5">
      <c r="A19" s="3" t="s">
        <v>14</v>
      </c>
      <c r="B19" s="4" t="s">
        <v>101</v>
      </c>
      <c r="C19" s="4">
        <f>B19*0.4</f>
        <v>3.2</v>
      </c>
      <c r="D19" s="4"/>
      <c r="E19" s="4"/>
      <c r="F19" s="4"/>
      <c r="G19" s="4"/>
      <c r="H19" s="4"/>
      <c r="I19" s="4"/>
    </row>
  </sheetData>
  <sortState xmlns:xlrd2="http://schemas.microsoft.com/office/spreadsheetml/2017/richdata2" ref="A7:I14">
    <sortCondition descending="1" ref="I7:I14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21"/>
  <sheetViews>
    <sheetView topLeftCell="D6" workbookViewId="0">
      <selection activeCell="I7" sqref="I7:I10"/>
    </sheetView>
  </sheetViews>
  <sheetFormatPr defaultRowHeight="14.5"/>
  <cols>
    <col min="1" max="1" width="47" customWidth="1"/>
    <col min="9" max="9" width="15" customWidth="1"/>
  </cols>
  <sheetData>
    <row r="2" spans="1:9">
      <c r="A2" s="20" t="s">
        <v>102</v>
      </c>
      <c r="B2" s="21"/>
      <c r="C2" s="21"/>
      <c r="D2" s="21"/>
      <c r="E2" s="21"/>
      <c r="F2" s="21"/>
      <c r="G2" s="21"/>
      <c r="H2" s="21"/>
      <c r="I2" s="21"/>
    </row>
    <row r="5" spans="1:9" ht="130" customHeight="1">
      <c r="A5" s="22" t="s">
        <v>2</v>
      </c>
      <c r="B5" s="22" t="s">
        <v>71</v>
      </c>
      <c r="C5" s="23"/>
      <c r="D5" s="22" t="s">
        <v>103</v>
      </c>
      <c r="E5" s="23"/>
      <c r="F5" s="22" t="s">
        <v>104</v>
      </c>
      <c r="G5" s="23"/>
      <c r="H5" s="22" t="s">
        <v>7</v>
      </c>
      <c r="I5" s="22" t="s">
        <v>8</v>
      </c>
    </row>
    <row r="6" spans="1:9" ht="16" customHeight="1">
      <c r="A6" s="24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24"/>
      <c r="I6" s="24"/>
    </row>
    <row r="7" spans="1:9" ht="15.5">
      <c r="A7" s="16" t="s">
        <v>114</v>
      </c>
      <c r="B7" s="14">
        <v>85</v>
      </c>
      <c r="C7" s="14">
        <v>1</v>
      </c>
      <c r="D7" s="14">
        <v>86</v>
      </c>
      <c r="E7" s="14">
        <v>1</v>
      </c>
      <c r="F7" s="14">
        <v>80</v>
      </c>
      <c r="G7" s="14">
        <v>1</v>
      </c>
      <c r="H7" s="14"/>
      <c r="I7" s="18">
        <f t="shared" ref="I7:I16" si="0">95*(B7*C7+D7*E7+F7*G7)/((C7+E7+G7)*100)+H7</f>
        <v>79.483333333333334</v>
      </c>
    </row>
    <row r="8" spans="1:9" ht="15.5">
      <c r="A8" s="16" t="s">
        <v>113</v>
      </c>
      <c r="B8" s="14">
        <v>81</v>
      </c>
      <c r="C8" s="14">
        <v>1</v>
      </c>
      <c r="D8" s="14">
        <v>82</v>
      </c>
      <c r="E8" s="14">
        <v>1</v>
      </c>
      <c r="F8" s="14">
        <v>85</v>
      </c>
      <c r="G8" s="14">
        <v>1</v>
      </c>
      <c r="H8" s="14"/>
      <c r="I8" s="18">
        <f t="shared" si="0"/>
        <v>78.533333333333331</v>
      </c>
    </row>
    <row r="9" spans="1:9" ht="15.5">
      <c r="A9" s="16" t="s">
        <v>105</v>
      </c>
      <c r="B9" s="14">
        <v>80</v>
      </c>
      <c r="C9" s="14">
        <v>1</v>
      </c>
      <c r="D9" s="14">
        <v>80</v>
      </c>
      <c r="E9" s="14">
        <v>1</v>
      </c>
      <c r="F9" s="14">
        <v>80</v>
      </c>
      <c r="G9" s="14">
        <v>1</v>
      </c>
      <c r="H9" s="14"/>
      <c r="I9" s="18">
        <f t="shared" si="0"/>
        <v>76</v>
      </c>
    </row>
    <row r="10" spans="1:9" ht="15.5">
      <c r="A10" s="16" t="s">
        <v>106</v>
      </c>
      <c r="B10" s="14">
        <v>80</v>
      </c>
      <c r="C10" s="14">
        <v>1</v>
      </c>
      <c r="D10" s="14">
        <v>75</v>
      </c>
      <c r="E10" s="14">
        <v>1</v>
      </c>
      <c r="F10" s="14">
        <v>85</v>
      </c>
      <c r="G10" s="14">
        <v>1</v>
      </c>
      <c r="H10" s="14"/>
      <c r="I10" s="18">
        <f t="shared" si="0"/>
        <v>76</v>
      </c>
    </row>
    <row r="11" spans="1:9" ht="15.5">
      <c r="A11" s="3" t="s">
        <v>107</v>
      </c>
      <c r="B11" s="4">
        <v>80</v>
      </c>
      <c r="C11" s="4">
        <v>1</v>
      </c>
      <c r="D11" s="4">
        <v>80</v>
      </c>
      <c r="E11" s="4">
        <v>1</v>
      </c>
      <c r="F11" s="4">
        <v>77</v>
      </c>
      <c r="G11" s="4">
        <v>1</v>
      </c>
      <c r="H11" s="4"/>
      <c r="I11" s="5">
        <f t="shared" si="0"/>
        <v>75.05</v>
      </c>
    </row>
    <row r="12" spans="1:9" ht="15.5">
      <c r="A12" s="3" t="s">
        <v>108</v>
      </c>
      <c r="B12" s="4">
        <v>75</v>
      </c>
      <c r="C12" s="4">
        <v>1</v>
      </c>
      <c r="D12" s="4">
        <v>74</v>
      </c>
      <c r="E12" s="4">
        <v>1</v>
      </c>
      <c r="F12" s="4">
        <v>72</v>
      </c>
      <c r="G12" s="4">
        <v>1</v>
      </c>
      <c r="H12" s="4"/>
      <c r="I12" s="5">
        <f t="shared" si="0"/>
        <v>69.983333333333334</v>
      </c>
    </row>
    <row r="13" spans="1:9" ht="15.5">
      <c r="A13" s="3" t="s">
        <v>109</v>
      </c>
      <c r="B13" s="4">
        <v>75</v>
      </c>
      <c r="C13" s="4">
        <v>1</v>
      </c>
      <c r="D13" s="4">
        <v>74</v>
      </c>
      <c r="E13" s="4">
        <v>1</v>
      </c>
      <c r="F13" s="4">
        <v>72</v>
      </c>
      <c r="G13" s="4">
        <v>1</v>
      </c>
      <c r="H13" s="4"/>
      <c r="I13" s="5">
        <f t="shared" si="0"/>
        <v>69.983333333333334</v>
      </c>
    </row>
    <row r="14" spans="1:9" ht="15.5">
      <c r="A14" s="3" t="s">
        <v>110</v>
      </c>
      <c r="B14" s="4">
        <v>75</v>
      </c>
      <c r="C14" s="4">
        <v>1</v>
      </c>
      <c r="D14" s="4">
        <v>74</v>
      </c>
      <c r="E14" s="4">
        <v>1</v>
      </c>
      <c r="F14" s="4">
        <v>72</v>
      </c>
      <c r="G14" s="4">
        <v>1</v>
      </c>
      <c r="H14" s="4"/>
      <c r="I14" s="5">
        <f t="shared" si="0"/>
        <v>69.983333333333334</v>
      </c>
    </row>
    <row r="15" spans="1:9" ht="15.5">
      <c r="A15" s="3" t="s">
        <v>111</v>
      </c>
      <c r="B15" s="4">
        <v>75</v>
      </c>
      <c r="C15" s="4">
        <v>1</v>
      </c>
      <c r="D15" s="4">
        <v>74</v>
      </c>
      <c r="E15" s="4">
        <v>1</v>
      </c>
      <c r="F15" s="4">
        <v>72</v>
      </c>
      <c r="G15" s="4">
        <v>1</v>
      </c>
      <c r="H15" s="4"/>
      <c r="I15" s="5">
        <f t="shared" si="0"/>
        <v>69.983333333333334</v>
      </c>
    </row>
    <row r="16" spans="1:9" ht="15.5">
      <c r="A16" s="3" t="s">
        <v>112</v>
      </c>
      <c r="B16" s="4">
        <v>75</v>
      </c>
      <c r="C16" s="4">
        <v>1</v>
      </c>
      <c r="D16" s="4">
        <v>74</v>
      </c>
      <c r="E16" s="4">
        <v>1</v>
      </c>
      <c r="F16" s="4">
        <v>72</v>
      </c>
      <c r="G16" s="4">
        <v>1</v>
      </c>
      <c r="H16" s="4"/>
      <c r="I16" s="5">
        <f t="shared" si="0"/>
        <v>69.983333333333334</v>
      </c>
    </row>
    <row r="17" spans="1:9" ht="15.5">
      <c r="A17" s="3"/>
      <c r="B17" s="4"/>
      <c r="C17" s="4"/>
      <c r="D17" s="4"/>
      <c r="E17" s="4"/>
      <c r="F17" s="4"/>
      <c r="G17" s="4"/>
      <c r="H17" s="4"/>
      <c r="I17" s="4"/>
    </row>
    <row r="18" spans="1:9" ht="15.5">
      <c r="A18" s="3"/>
      <c r="B18" s="4"/>
      <c r="C18" s="4"/>
      <c r="D18" s="4"/>
      <c r="E18" s="4"/>
      <c r="F18" s="4"/>
      <c r="G18" s="4"/>
      <c r="H18" s="4"/>
      <c r="I18" s="4"/>
    </row>
    <row r="19" spans="1:9" ht="15.5">
      <c r="A19" s="6" t="s">
        <v>13</v>
      </c>
      <c r="B19" s="4"/>
      <c r="C19" s="4"/>
      <c r="D19" s="4"/>
      <c r="E19" s="4"/>
      <c r="F19" s="4"/>
      <c r="G19" s="4"/>
      <c r="H19" s="4"/>
      <c r="I19" s="5">
        <f>AVERAGE(I7:I16)</f>
        <v>73.498333333333335</v>
      </c>
    </row>
    <row r="20" spans="1:9" ht="15.5">
      <c r="A20" s="3"/>
      <c r="B20" s="4"/>
      <c r="C20" s="4"/>
      <c r="D20" s="4"/>
      <c r="E20" s="4"/>
      <c r="F20" s="4"/>
      <c r="G20" s="4"/>
      <c r="H20" s="4"/>
      <c r="I20" s="4"/>
    </row>
    <row r="21" spans="1:9" ht="15.5">
      <c r="A21" s="3" t="s">
        <v>14</v>
      </c>
      <c r="B21" s="4" t="s">
        <v>36</v>
      </c>
      <c r="C21" s="4">
        <f>B21*0.4</f>
        <v>4</v>
      </c>
      <c r="D21" s="4"/>
      <c r="E21" s="4"/>
      <c r="F21" s="4"/>
      <c r="G21" s="4"/>
      <c r="H21" s="4"/>
      <c r="I21" s="4"/>
    </row>
  </sheetData>
  <sortState xmlns:xlrd2="http://schemas.microsoft.com/office/spreadsheetml/2017/richdata2" ref="A7:I16">
    <sortCondition descending="1" ref="I7:I16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22"/>
  <sheetViews>
    <sheetView zoomScale="55" zoomScaleNormal="55" workbookViewId="0">
      <selection activeCell="I10" sqref="I10"/>
    </sheetView>
  </sheetViews>
  <sheetFormatPr defaultRowHeight="14.5"/>
  <cols>
    <col min="1" max="1" width="47" customWidth="1"/>
    <col min="9" max="9" width="15" customWidth="1"/>
  </cols>
  <sheetData>
    <row r="2" spans="1:9">
      <c r="A2" s="20" t="s">
        <v>115</v>
      </c>
      <c r="B2" s="21"/>
      <c r="C2" s="21"/>
      <c r="D2" s="21"/>
      <c r="E2" s="21"/>
      <c r="F2" s="21"/>
      <c r="G2" s="21"/>
      <c r="H2" s="21"/>
      <c r="I2" s="21"/>
    </row>
    <row r="5" spans="1:9" ht="130" customHeight="1">
      <c r="A5" s="22" t="s">
        <v>2</v>
      </c>
      <c r="B5" s="22" t="s">
        <v>38</v>
      </c>
      <c r="C5" s="23"/>
      <c r="D5" s="22" t="s">
        <v>39</v>
      </c>
      <c r="E5" s="23"/>
      <c r="F5" s="22" t="s">
        <v>116</v>
      </c>
      <c r="G5" s="23"/>
      <c r="H5" s="22" t="s">
        <v>7</v>
      </c>
      <c r="I5" s="22" t="s">
        <v>8</v>
      </c>
    </row>
    <row r="6" spans="1:9" ht="16" customHeight="1">
      <c r="A6" s="24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24"/>
      <c r="I6" s="24"/>
    </row>
    <row r="7" spans="1:9" ht="15.5">
      <c r="A7" s="16" t="s">
        <v>125</v>
      </c>
      <c r="B7" s="14">
        <v>70</v>
      </c>
      <c r="C7" s="14">
        <v>1</v>
      </c>
      <c r="D7" s="14">
        <v>80</v>
      </c>
      <c r="E7" s="14">
        <v>1</v>
      </c>
      <c r="F7" s="14">
        <v>80</v>
      </c>
      <c r="G7" s="14">
        <v>1</v>
      </c>
      <c r="H7" s="14"/>
      <c r="I7" s="18">
        <f t="shared" ref="I7:I14" si="0">95*(B7*C7+D7*E7+F7*G7)/((C7+E7+G7)*100)+H7</f>
        <v>72.833333333333329</v>
      </c>
    </row>
    <row r="8" spans="1:9" ht="15.5">
      <c r="A8" s="16" t="s">
        <v>126</v>
      </c>
      <c r="B8" s="14">
        <v>68</v>
      </c>
      <c r="C8" s="14">
        <v>1</v>
      </c>
      <c r="D8" s="14">
        <v>71</v>
      </c>
      <c r="E8" s="14">
        <v>1</v>
      </c>
      <c r="F8" s="14">
        <v>90</v>
      </c>
      <c r="G8" s="14">
        <v>1</v>
      </c>
      <c r="H8" s="14"/>
      <c r="I8" s="18">
        <f t="shared" si="0"/>
        <v>72.516666666666666</v>
      </c>
    </row>
    <row r="9" spans="1:9" ht="15.5">
      <c r="A9" s="16" t="s">
        <v>118</v>
      </c>
      <c r="B9" s="14">
        <v>69</v>
      </c>
      <c r="C9" s="14">
        <v>1</v>
      </c>
      <c r="D9" s="14">
        <v>75</v>
      </c>
      <c r="E9" s="14">
        <v>1</v>
      </c>
      <c r="F9" s="14">
        <v>75</v>
      </c>
      <c r="G9" s="14">
        <v>1</v>
      </c>
      <c r="H9" s="14"/>
      <c r="I9" s="18">
        <f t="shared" si="0"/>
        <v>69.349999999999994</v>
      </c>
    </row>
    <row r="10" spans="1:9" ht="15.5">
      <c r="A10" s="16" t="s">
        <v>123</v>
      </c>
      <c r="B10" s="14">
        <v>67</v>
      </c>
      <c r="C10" s="14">
        <v>1</v>
      </c>
      <c r="D10" s="14">
        <v>73</v>
      </c>
      <c r="E10" s="14">
        <v>1</v>
      </c>
      <c r="F10" s="14">
        <v>73</v>
      </c>
      <c r="G10" s="14">
        <v>1</v>
      </c>
      <c r="H10" s="14"/>
      <c r="I10" s="18">
        <f t="shared" si="0"/>
        <v>67.45</v>
      </c>
    </row>
    <row r="11" spans="1:9" ht="15.5">
      <c r="A11" s="3" t="s">
        <v>121</v>
      </c>
      <c r="B11" s="4">
        <v>67</v>
      </c>
      <c r="C11" s="4">
        <v>1</v>
      </c>
      <c r="D11" s="4">
        <v>72</v>
      </c>
      <c r="E11" s="4">
        <v>1</v>
      </c>
      <c r="F11" s="4">
        <v>72</v>
      </c>
      <c r="G11" s="4">
        <v>1</v>
      </c>
      <c r="H11" s="4"/>
      <c r="I11" s="5">
        <f t="shared" si="0"/>
        <v>66.816666666666663</v>
      </c>
    </row>
    <row r="12" spans="1:9" ht="15.5">
      <c r="A12" s="3" t="s">
        <v>120</v>
      </c>
      <c r="B12" s="4">
        <v>64</v>
      </c>
      <c r="C12" s="4">
        <v>1</v>
      </c>
      <c r="D12" s="4">
        <v>69</v>
      </c>
      <c r="E12" s="4">
        <v>1</v>
      </c>
      <c r="F12" s="4">
        <v>76</v>
      </c>
      <c r="G12" s="4">
        <v>1</v>
      </c>
      <c r="H12" s="4"/>
      <c r="I12" s="5">
        <f t="shared" si="0"/>
        <v>66.183333333333337</v>
      </c>
    </row>
    <row r="13" spans="1:9" ht="15.5">
      <c r="A13" s="3" t="s">
        <v>117</v>
      </c>
      <c r="B13" s="4">
        <v>67</v>
      </c>
      <c r="C13" s="4">
        <v>1</v>
      </c>
      <c r="D13" s="4">
        <v>70</v>
      </c>
      <c r="E13" s="4">
        <v>1</v>
      </c>
      <c r="F13" s="4">
        <v>70</v>
      </c>
      <c r="G13" s="4">
        <v>1</v>
      </c>
      <c r="H13" s="4"/>
      <c r="I13" s="5">
        <f t="shared" si="0"/>
        <v>65.55</v>
      </c>
    </row>
    <row r="14" spans="1:9" ht="15.5">
      <c r="A14" s="3" t="s">
        <v>119</v>
      </c>
      <c r="B14" s="4">
        <v>60</v>
      </c>
      <c r="C14" s="4">
        <v>1</v>
      </c>
      <c r="D14" s="4">
        <v>68</v>
      </c>
      <c r="E14" s="4">
        <v>1</v>
      </c>
      <c r="F14" s="4">
        <v>72</v>
      </c>
      <c r="G14" s="4">
        <v>1</v>
      </c>
      <c r="H14" s="4"/>
      <c r="I14" s="5">
        <f t="shared" si="0"/>
        <v>63.333333333333336</v>
      </c>
    </row>
    <row r="15" spans="1:9" ht="15.5">
      <c r="A15" s="3" t="s">
        <v>124</v>
      </c>
      <c r="B15" s="4"/>
      <c r="C15" s="4"/>
      <c r="D15" s="4"/>
      <c r="E15" s="4"/>
      <c r="F15" s="4"/>
      <c r="G15" s="4"/>
      <c r="H15" s="4"/>
      <c r="I15" s="5"/>
    </row>
    <row r="16" spans="1:9" ht="15.5">
      <c r="A16" s="3" t="s">
        <v>122</v>
      </c>
      <c r="B16" s="4"/>
      <c r="C16" s="4"/>
      <c r="D16" s="4"/>
      <c r="E16" s="4"/>
      <c r="F16" s="4"/>
      <c r="G16" s="4"/>
      <c r="H16" s="4"/>
      <c r="I16" s="5"/>
    </row>
    <row r="17" spans="1:9" ht="15.5">
      <c r="A17" s="3" t="s">
        <v>127</v>
      </c>
      <c r="B17" s="4"/>
      <c r="C17" s="4"/>
      <c r="D17" s="4"/>
      <c r="E17" s="4"/>
      <c r="F17" s="4"/>
      <c r="G17" s="4"/>
      <c r="H17" s="4"/>
      <c r="I17" s="5"/>
    </row>
    <row r="18" spans="1:9" ht="15.5">
      <c r="A18" s="3"/>
      <c r="B18" s="4"/>
      <c r="C18" s="4"/>
      <c r="D18" s="4"/>
      <c r="E18" s="4"/>
      <c r="F18" s="4"/>
      <c r="G18" s="4"/>
      <c r="H18" s="4"/>
      <c r="I18" s="4"/>
    </row>
    <row r="19" spans="1:9" ht="15.5">
      <c r="A19" s="3"/>
      <c r="B19" s="4"/>
      <c r="C19" s="4"/>
      <c r="D19" s="4"/>
      <c r="E19" s="4"/>
      <c r="F19" s="4"/>
      <c r="G19" s="4"/>
      <c r="H19" s="4"/>
      <c r="I19" s="4"/>
    </row>
    <row r="20" spans="1:9" ht="15.5">
      <c r="A20" s="6" t="s">
        <v>13</v>
      </c>
      <c r="B20" s="4"/>
      <c r="C20" s="4"/>
      <c r="D20" s="4"/>
      <c r="E20" s="4"/>
      <c r="F20" s="4"/>
      <c r="G20" s="4"/>
      <c r="H20" s="4"/>
      <c r="I20" s="5">
        <f>AVERAGE(I7:I17)</f>
        <v>68.004166666666663</v>
      </c>
    </row>
    <row r="21" spans="1:9" ht="15.5">
      <c r="A21" s="3"/>
      <c r="B21" s="4"/>
      <c r="C21" s="4"/>
      <c r="D21" s="4"/>
      <c r="E21" s="4"/>
      <c r="F21" s="4"/>
      <c r="G21" s="4"/>
      <c r="H21" s="4"/>
      <c r="I21" s="4"/>
    </row>
    <row r="22" spans="1:9" ht="15.5">
      <c r="A22" s="3" t="s">
        <v>14</v>
      </c>
      <c r="B22" s="4" t="s">
        <v>91</v>
      </c>
      <c r="C22" s="4">
        <f>B22*0.4</f>
        <v>4.4000000000000004</v>
      </c>
      <c r="D22" s="4"/>
      <c r="E22" s="4"/>
      <c r="F22" s="4"/>
      <c r="G22" s="4"/>
      <c r="H22" s="4"/>
      <c r="I22" s="4"/>
    </row>
  </sheetData>
  <sortState xmlns:xlrd2="http://schemas.microsoft.com/office/spreadsheetml/2017/richdata2" ref="A7:I17">
    <sortCondition descending="1" ref="I7:I17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14"/>
  <sheetViews>
    <sheetView topLeftCell="B5" workbookViewId="0">
      <selection activeCell="I7" sqref="I7"/>
    </sheetView>
  </sheetViews>
  <sheetFormatPr defaultRowHeight="14.5"/>
  <cols>
    <col min="1" max="1" width="47" customWidth="1"/>
    <col min="9" max="9" width="15" customWidth="1"/>
  </cols>
  <sheetData>
    <row r="2" spans="1:9">
      <c r="A2" s="20" t="s">
        <v>128</v>
      </c>
      <c r="B2" s="21"/>
      <c r="C2" s="21"/>
      <c r="D2" s="21"/>
      <c r="E2" s="21"/>
      <c r="F2" s="21"/>
      <c r="G2" s="21"/>
      <c r="H2" s="21"/>
      <c r="I2" s="21"/>
    </row>
    <row r="5" spans="1:9" ht="130" customHeight="1">
      <c r="A5" s="22" t="s">
        <v>2</v>
      </c>
      <c r="B5" s="22" t="s">
        <v>38</v>
      </c>
      <c r="C5" s="23"/>
      <c r="D5" s="22" t="s">
        <v>39</v>
      </c>
      <c r="E5" s="23"/>
      <c r="F5" s="22" t="s">
        <v>129</v>
      </c>
      <c r="G5" s="23"/>
      <c r="H5" s="22" t="s">
        <v>7</v>
      </c>
      <c r="I5" s="22" t="s">
        <v>8</v>
      </c>
    </row>
    <row r="6" spans="1:9" ht="16" customHeight="1">
      <c r="A6" s="24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24"/>
      <c r="I6" s="24"/>
    </row>
    <row r="7" spans="1:9" ht="15.5">
      <c r="A7" s="16" t="s">
        <v>131</v>
      </c>
      <c r="B7" s="14">
        <v>75</v>
      </c>
      <c r="C7" s="14">
        <v>1</v>
      </c>
      <c r="D7" s="14">
        <v>70</v>
      </c>
      <c r="E7" s="14">
        <v>1</v>
      </c>
      <c r="F7" s="14">
        <v>88</v>
      </c>
      <c r="G7" s="14">
        <v>1</v>
      </c>
      <c r="H7" s="14"/>
      <c r="I7" s="18">
        <f>95*(B7*C7+D7*E7+F7*G7)/((C7+E7+G7)*100)+H7</f>
        <v>73.783333333333331</v>
      </c>
    </row>
    <row r="8" spans="1:9" ht="15.5">
      <c r="A8" s="3" t="s">
        <v>130</v>
      </c>
      <c r="B8" s="4"/>
      <c r="C8" s="4"/>
      <c r="D8" s="4"/>
      <c r="E8" s="4"/>
      <c r="F8" s="4"/>
      <c r="G8" s="4"/>
      <c r="H8" s="4"/>
      <c r="I8" s="5"/>
    </row>
    <row r="9" spans="1:9" ht="15.5">
      <c r="A9" s="3" t="s">
        <v>132</v>
      </c>
      <c r="B9" s="4"/>
      <c r="C9" s="4"/>
      <c r="D9" s="4"/>
      <c r="E9" s="4"/>
      <c r="F9" s="4"/>
      <c r="G9" s="4"/>
      <c r="H9" s="4"/>
      <c r="I9" s="5"/>
    </row>
    <row r="10" spans="1:9" ht="15.5">
      <c r="A10" s="3"/>
      <c r="B10" s="4"/>
      <c r="C10" s="4"/>
      <c r="D10" s="4"/>
      <c r="E10" s="4"/>
      <c r="F10" s="4"/>
      <c r="G10" s="4"/>
      <c r="H10" s="4"/>
      <c r="I10" s="4"/>
    </row>
    <row r="11" spans="1:9" ht="15.5">
      <c r="A11" s="3"/>
      <c r="B11" s="4"/>
      <c r="C11" s="4"/>
      <c r="D11" s="4"/>
      <c r="E11" s="4"/>
      <c r="F11" s="4"/>
      <c r="G11" s="4"/>
      <c r="H11" s="4"/>
      <c r="I11" s="4"/>
    </row>
    <row r="12" spans="1:9" ht="15.5">
      <c r="A12" s="6" t="s">
        <v>13</v>
      </c>
      <c r="B12" s="4"/>
      <c r="C12" s="4"/>
      <c r="D12" s="4"/>
      <c r="E12" s="4"/>
      <c r="F12" s="4"/>
      <c r="G12" s="4"/>
      <c r="H12" s="4"/>
      <c r="I12" s="5">
        <f>AVERAGE(I7:I9)</f>
        <v>73.783333333333331</v>
      </c>
    </row>
    <row r="13" spans="1:9" ht="15.5">
      <c r="A13" s="3"/>
      <c r="B13" s="4"/>
      <c r="C13" s="4"/>
      <c r="D13" s="4"/>
      <c r="E13" s="4"/>
      <c r="F13" s="4"/>
      <c r="G13" s="4"/>
      <c r="H13" s="4"/>
      <c r="I13" s="4"/>
    </row>
    <row r="14" spans="1:9" ht="15.5">
      <c r="A14" s="3" t="s">
        <v>14</v>
      </c>
      <c r="B14" s="4" t="s">
        <v>133</v>
      </c>
      <c r="C14" s="4">
        <f>B14*0.4</f>
        <v>1.2000000000000002</v>
      </c>
      <c r="D14" s="4"/>
      <c r="E14" s="4"/>
      <c r="F14" s="4"/>
      <c r="G14" s="4"/>
      <c r="H14" s="4"/>
      <c r="I14" s="4"/>
    </row>
  </sheetData>
  <sortState xmlns:xlrd2="http://schemas.microsoft.com/office/spreadsheetml/2017/richdata2" ref="A7:I9">
    <sortCondition descending="1" ref="I7:I9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4"/>
  <sheetViews>
    <sheetView topLeftCell="B4" workbookViewId="0">
      <selection activeCell="I7" sqref="I7"/>
    </sheetView>
  </sheetViews>
  <sheetFormatPr defaultRowHeight="14.5"/>
  <cols>
    <col min="1" max="1" width="47" customWidth="1"/>
    <col min="9" max="9" width="15" customWidth="1"/>
  </cols>
  <sheetData>
    <row r="2" spans="1:9">
      <c r="A2" s="20" t="s">
        <v>134</v>
      </c>
      <c r="B2" s="21"/>
      <c r="C2" s="21"/>
      <c r="D2" s="21"/>
      <c r="E2" s="21"/>
      <c r="F2" s="21"/>
      <c r="G2" s="21"/>
      <c r="H2" s="21"/>
      <c r="I2" s="21"/>
    </row>
    <row r="5" spans="1:9" ht="130" customHeight="1">
      <c r="A5" s="22" t="s">
        <v>2</v>
      </c>
      <c r="B5" s="22" t="s">
        <v>61</v>
      </c>
      <c r="C5" s="23"/>
      <c r="D5" s="22" t="s">
        <v>62</v>
      </c>
      <c r="E5" s="23"/>
      <c r="F5" s="22" t="s">
        <v>63</v>
      </c>
      <c r="G5" s="23"/>
      <c r="H5" s="22" t="s">
        <v>7</v>
      </c>
      <c r="I5" s="22" t="s">
        <v>8</v>
      </c>
    </row>
    <row r="6" spans="1:9" ht="16" customHeight="1">
      <c r="A6" s="24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24"/>
      <c r="I6" s="24"/>
    </row>
    <row r="7" spans="1:9" ht="15.5">
      <c r="A7" s="16" t="s">
        <v>135</v>
      </c>
      <c r="B7" s="14">
        <v>90</v>
      </c>
      <c r="C7" s="14">
        <v>1</v>
      </c>
      <c r="D7" s="14">
        <v>85</v>
      </c>
      <c r="E7" s="14">
        <v>1</v>
      </c>
      <c r="F7" s="14">
        <v>90</v>
      </c>
      <c r="G7" s="14">
        <v>1</v>
      </c>
      <c r="H7" s="14"/>
      <c r="I7" s="18">
        <f>95*(B7*C7+D7*E7+F7*G7)/((C7+E7+G7)*100)+H7</f>
        <v>83.916666666666671</v>
      </c>
    </row>
    <row r="8" spans="1:9" ht="15.5">
      <c r="A8" s="3" t="s">
        <v>136</v>
      </c>
      <c r="B8" s="4">
        <v>60</v>
      </c>
      <c r="C8" s="4">
        <v>1</v>
      </c>
      <c r="D8" s="4">
        <v>70</v>
      </c>
      <c r="E8" s="4">
        <v>1</v>
      </c>
      <c r="F8" s="4">
        <v>75</v>
      </c>
      <c r="G8" s="4">
        <v>1</v>
      </c>
      <c r="H8" s="4"/>
      <c r="I8" s="5">
        <f>95*(B8*C8+D8*E8+F8*G8)/((C8+E8+G8)*100)+H8</f>
        <v>64.916666666666671</v>
      </c>
    </row>
    <row r="9" spans="1:9" ht="15.5">
      <c r="A9" s="3" t="s">
        <v>137</v>
      </c>
      <c r="B9" s="4"/>
      <c r="C9" s="4"/>
      <c r="D9" s="4"/>
      <c r="E9" s="4"/>
      <c r="F9" s="4"/>
      <c r="G9" s="4"/>
      <c r="H9" s="4"/>
      <c r="I9" s="5"/>
    </row>
    <row r="10" spans="1:9" ht="15.5">
      <c r="A10" s="3"/>
      <c r="B10" s="4"/>
      <c r="C10" s="4"/>
      <c r="D10" s="4"/>
      <c r="E10" s="4"/>
      <c r="F10" s="4"/>
      <c r="G10" s="4"/>
      <c r="H10" s="4"/>
      <c r="I10" s="4"/>
    </row>
    <row r="11" spans="1:9" ht="15.5">
      <c r="A11" s="3"/>
      <c r="B11" s="4"/>
      <c r="C11" s="4"/>
      <c r="D11" s="4"/>
      <c r="E11" s="4"/>
      <c r="F11" s="4"/>
      <c r="G11" s="4"/>
      <c r="H11" s="4"/>
      <c r="I11" s="4"/>
    </row>
    <row r="12" spans="1:9" ht="15.5">
      <c r="A12" s="6" t="s">
        <v>13</v>
      </c>
      <c r="B12" s="4"/>
      <c r="C12" s="4"/>
      <c r="D12" s="4"/>
      <c r="E12" s="4"/>
      <c r="F12" s="4"/>
      <c r="G12" s="4"/>
      <c r="H12" s="4"/>
      <c r="I12" s="5">
        <f>AVERAGE(I7:I9)</f>
        <v>74.416666666666671</v>
      </c>
    </row>
    <row r="13" spans="1:9" ht="15.5">
      <c r="A13" s="3"/>
      <c r="B13" s="4"/>
      <c r="C13" s="4"/>
      <c r="D13" s="4"/>
      <c r="E13" s="4"/>
      <c r="F13" s="4"/>
      <c r="G13" s="4"/>
      <c r="H13" s="4"/>
      <c r="I13" s="4"/>
    </row>
    <row r="14" spans="1:9" ht="15.5">
      <c r="A14" s="3" t="s">
        <v>14</v>
      </c>
      <c r="B14" s="4" t="s">
        <v>133</v>
      </c>
      <c r="C14" s="4">
        <f>B14*0.4</f>
        <v>1.2000000000000002</v>
      </c>
      <c r="D14" s="4"/>
      <c r="E14" s="4"/>
      <c r="F14" s="4"/>
      <c r="G14" s="4"/>
      <c r="H14" s="4"/>
      <c r="I14" s="4"/>
    </row>
  </sheetData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14"/>
  <sheetViews>
    <sheetView topLeftCell="B2" workbookViewId="0">
      <selection activeCell="I7" sqref="I7"/>
    </sheetView>
  </sheetViews>
  <sheetFormatPr defaultRowHeight="14.5"/>
  <cols>
    <col min="1" max="1" width="47" customWidth="1"/>
    <col min="9" max="9" width="15" customWidth="1"/>
  </cols>
  <sheetData>
    <row r="2" spans="1:9">
      <c r="A2" s="20" t="s">
        <v>138</v>
      </c>
      <c r="B2" s="21"/>
      <c r="C2" s="21"/>
      <c r="D2" s="21"/>
      <c r="E2" s="21"/>
      <c r="F2" s="21"/>
      <c r="G2" s="21"/>
      <c r="H2" s="21"/>
      <c r="I2" s="21"/>
    </row>
    <row r="5" spans="1:9" ht="130" customHeight="1">
      <c r="A5" s="22" t="s">
        <v>2</v>
      </c>
      <c r="B5" s="22" t="s">
        <v>38</v>
      </c>
      <c r="C5" s="23"/>
      <c r="D5" s="22" t="s">
        <v>39</v>
      </c>
      <c r="E5" s="23"/>
      <c r="F5" s="22" t="s">
        <v>129</v>
      </c>
      <c r="G5" s="23"/>
      <c r="H5" s="22" t="s">
        <v>7</v>
      </c>
      <c r="I5" s="22" t="s">
        <v>8</v>
      </c>
    </row>
    <row r="6" spans="1:9" ht="16" customHeight="1">
      <c r="A6" s="24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24"/>
      <c r="I6" s="24"/>
    </row>
    <row r="7" spans="1:9" ht="15.5">
      <c r="A7" s="16" t="s">
        <v>139</v>
      </c>
      <c r="B7" s="14">
        <v>90</v>
      </c>
      <c r="C7" s="14">
        <v>1</v>
      </c>
      <c r="D7" s="14">
        <v>80</v>
      </c>
      <c r="E7" s="14">
        <v>1</v>
      </c>
      <c r="F7" s="14">
        <v>90</v>
      </c>
      <c r="G7" s="14">
        <v>1</v>
      </c>
      <c r="H7" s="14"/>
      <c r="I7" s="18">
        <f>95*(B7*C7+D7*E7+F7*G7)/((C7+E7+G7)*100)+H7</f>
        <v>82.333333333333329</v>
      </c>
    </row>
    <row r="8" spans="1:9" ht="15.5">
      <c r="A8" s="3" t="s">
        <v>141</v>
      </c>
      <c r="B8" s="4">
        <v>75</v>
      </c>
      <c r="C8" s="4">
        <v>1</v>
      </c>
      <c r="D8" s="4">
        <v>75</v>
      </c>
      <c r="E8" s="4">
        <v>1</v>
      </c>
      <c r="F8" s="4">
        <v>86</v>
      </c>
      <c r="G8" s="4">
        <v>1</v>
      </c>
      <c r="H8" s="4"/>
      <c r="I8" s="5">
        <f>95*(B8*C8+D8*E8+F8*G8)/((C8+E8+G8)*100)+H8</f>
        <v>74.733333333333334</v>
      </c>
    </row>
    <row r="9" spans="1:9" ht="15.5">
      <c r="A9" s="3" t="s">
        <v>140</v>
      </c>
      <c r="B9" s="4"/>
      <c r="C9" s="4"/>
      <c r="D9" s="4"/>
      <c r="E9" s="4"/>
      <c r="F9" s="4"/>
      <c r="G9" s="4"/>
      <c r="H9" s="4"/>
      <c r="I9" s="5"/>
    </row>
    <row r="10" spans="1:9" ht="15.5">
      <c r="A10" s="3"/>
      <c r="B10" s="4"/>
      <c r="C10" s="4"/>
      <c r="D10" s="4"/>
      <c r="E10" s="4"/>
      <c r="F10" s="4"/>
      <c r="G10" s="4"/>
      <c r="H10" s="4"/>
      <c r="I10" s="4"/>
    </row>
    <row r="11" spans="1:9" ht="15.5">
      <c r="A11" s="3"/>
      <c r="B11" s="4"/>
      <c r="C11" s="4"/>
      <c r="D11" s="4"/>
      <c r="E11" s="4"/>
      <c r="F11" s="4"/>
      <c r="G11" s="4"/>
      <c r="H11" s="4"/>
      <c r="I11" s="4"/>
    </row>
    <row r="12" spans="1:9" ht="15.5">
      <c r="A12" s="6" t="s">
        <v>13</v>
      </c>
      <c r="B12" s="4"/>
      <c r="C12" s="4"/>
      <c r="D12" s="4"/>
      <c r="E12" s="4"/>
      <c r="F12" s="4"/>
      <c r="G12" s="4"/>
      <c r="H12" s="4"/>
      <c r="I12" s="5">
        <f>AVERAGE(I7:I9)</f>
        <v>78.533333333333331</v>
      </c>
    </row>
    <row r="13" spans="1:9" ht="15.5">
      <c r="A13" s="3"/>
      <c r="B13" s="4"/>
      <c r="C13" s="4"/>
      <c r="D13" s="4"/>
      <c r="E13" s="4"/>
      <c r="F13" s="4"/>
      <c r="G13" s="4"/>
      <c r="H13" s="4"/>
      <c r="I13" s="4"/>
    </row>
    <row r="14" spans="1:9" ht="15.5">
      <c r="A14" s="3" t="s">
        <v>14</v>
      </c>
      <c r="B14" s="4" t="s">
        <v>133</v>
      </c>
      <c r="C14" s="4">
        <f>B14*0.4</f>
        <v>1.2000000000000002</v>
      </c>
      <c r="D14" s="4"/>
      <c r="E14" s="4"/>
      <c r="F14" s="4"/>
      <c r="G14" s="4"/>
      <c r="H14" s="4"/>
      <c r="I14" s="4"/>
    </row>
  </sheetData>
  <sortState xmlns:xlrd2="http://schemas.microsoft.com/office/spreadsheetml/2017/richdata2" ref="A7:I9">
    <sortCondition descending="1" ref="I7:I9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K16"/>
  <sheetViews>
    <sheetView topLeftCell="A5" workbookViewId="0">
      <selection activeCell="K7" sqref="A7:K7"/>
    </sheetView>
  </sheetViews>
  <sheetFormatPr defaultRowHeight="14.5"/>
  <cols>
    <col min="1" max="1" width="47" customWidth="1"/>
    <col min="11" max="11" width="15" customWidth="1"/>
  </cols>
  <sheetData>
    <row r="2" spans="1:11">
      <c r="A2" s="20" t="s">
        <v>142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5" spans="1:11" ht="130" customHeight="1">
      <c r="A5" s="22" t="s">
        <v>2</v>
      </c>
      <c r="B5" s="22" t="s">
        <v>143</v>
      </c>
      <c r="C5" s="23"/>
      <c r="D5" s="22" t="s">
        <v>144</v>
      </c>
      <c r="E5" s="23"/>
      <c r="F5" s="22" t="s">
        <v>5</v>
      </c>
      <c r="G5" s="23"/>
      <c r="H5" s="22" t="s">
        <v>145</v>
      </c>
      <c r="I5" s="23"/>
      <c r="J5" s="22" t="s">
        <v>7</v>
      </c>
      <c r="K5" s="22" t="s">
        <v>8</v>
      </c>
    </row>
    <row r="6" spans="1:11" ht="16" customHeight="1">
      <c r="A6" s="24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24"/>
      <c r="K6" s="24"/>
    </row>
    <row r="7" spans="1:11" ht="15.5">
      <c r="A7" s="16" t="s">
        <v>150</v>
      </c>
      <c r="B7" s="14">
        <v>92</v>
      </c>
      <c r="C7" s="14">
        <v>1</v>
      </c>
      <c r="D7" s="14">
        <v>95</v>
      </c>
      <c r="E7" s="14">
        <v>1</v>
      </c>
      <c r="F7" s="14">
        <v>90</v>
      </c>
      <c r="G7" s="14">
        <v>1</v>
      </c>
      <c r="H7" s="14">
        <v>85</v>
      </c>
      <c r="I7" s="14">
        <v>1</v>
      </c>
      <c r="J7" s="14"/>
      <c r="K7" s="18">
        <f>95*(B7*C7+D7*E7+F7*G7+H7*I7)/((C7+E7+G7+I7)*100)+J7</f>
        <v>85.974999999999994</v>
      </c>
    </row>
    <row r="8" spans="1:11" ht="15.5">
      <c r="A8" s="3" t="s">
        <v>146</v>
      </c>
      <c r="B8" s="4"/>
      <c r="C8" s="4"/>
      <c r="D8" s="4"/>
      <c r="E8" s="4"/>
      <c r="F8" s="4"/>
      <c r="G8" s="4"/>
      <c r="H8" s="4"/>
      <c r="I8" s="4"/>
      <c r="J8" s="4"/>
      <c r="K8" s="5"/>
    </row>
    <row r="9" spans="1:11" ht="15.5">
      <c r="A9" s="3" t="s">
        <v>147</v>
      </c>
      <c r="B9" s="4"/>
      <c r="C9" s="4"/>
      <c r="D9" s="4"/>
      <c r="E9" s="4"/>
      <c r="F9" s="4"/>
      <c r="G9" s="4"/>
      <c r="H9" s="4"/>
      <c r="I9" s="4"/>
      <c r="J9" s="4"/>
      <c r="K9" s="5"/>
    </row>
    <row r="10" spans="1:11" ht="15.5">
      <c r="A10" s="3" t="s">
        <v>148</v>
      </c>
      <c r="B10" s="4"/>
      <c r="C10" s="4"/>
      <c r="D10" s="4"/>
      <c r="E10" s="4"/>
      <c r="F10" s="4"/>
      <c r="G10" s="4"/>
      <c r="H10" s="4"/>
      <c r="I10" s="4"/>
      <c r="J10" s="4"/>
      <c r="K10" s="5"/>
    </row>
    <row r="11" spans="1:11" ht="15.5">
      <c r="A11" s="3" t="s">
        <v>149</v>
      </c>
      <c r="B11" s="4"/>
      <c r="C11" s="4"/>
      <c r="D11" s="4"/>
      <c r="E11" s="4"/>
      <c r="F11" s="4"/>
      <c r="G11" s="4"/>
      <c r="H11" s="4"/>
      <c r="I11" s="4"/>
      <c r="J11" s="4"/>
      <c r="K11" s="5"/>
    </row>
    <row r="12" spans="1:11" ht="15.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5.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ht="15.5">
      <c r="A14" s="6" t="s">
        <v>13</v>
      </c>
      <c r="B14" s="4"/>
      <c r="C14" s="4"/>
      <c r="D14" s="4"/>
      <c r="E14" s="4"/>
      <c r="F14" s="4"/>
      <c r="G14" s="4"/>
      <c r="H14" s="4"/>
      <c r="I14" s="4"/>
      <c r="J14" s="4"/>
      <c r="K14" s="5">
        <f>AVERAGE(K7:K11)</f>
        <v>85.974999999999994</v>
      </c>
    </row>
    <row r="15" spans="1:11" ht="15.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5.5">
      <c r="A16" s="3" t="s">
        <v>14</v>
      </c>
      <c r="B16" s="4" t="s">
        <v>69</v>
      </c>
      <c r="C16" s="4">
        <f>B16*0.4</f>
        <v>2</v>
      </c>
      <c r="D16" s="4"/>
      <c r="E16" s="4"/>
      <c r="F16" s="4"/>
      <c r="G16" s="4"/>
      <c r="H16" s="4"/>
      <c r="I16" s="4"/>
      <c r="J16" s="4"/>
      <c r="K16" s="4"/>
    </row>
  </sheetData>
  <sortState xmlns:xlrd2="http://schemas.microsoft.com/office/spreadsheetml/2017/richdata2" ref="A7:K11">
    <sortCondition descending="1" ref="K7:K11"/>
  </sortState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I17"/>
  <sheetViews>
    <sheetView topLeftCell="C5" workbookViewId="0">
      <selection activeCell="I7" sqref="I7:I8"/>
    </sheetView>
  </sheetViews>
  <sheetFormatPr defaultRowHeight="14.5"/>
  <cols>
    <col min="1" max="1" width="47" customWidth="1"/>
    <col min="9" max="9" width="15" customWidth="1"/>
  </cols>
  <sheetData>
    <row r="2" spans="1:9">
      <c r="A2" s="20" t="s">
        <v>151</v>
      </c>
      <c r="B2" s="21"/>
      <c r="C2" s="21"/>
      <c r="D2" s="21"/>
      <c r="E2" s="21"/>
      <c r="F2" s="21"/>
      <c r="G2" s="21"/>
      <c r="H2" s="21"/>
      <c r="I2" s="21"/>
    </row>
    <row r="5" spans="1:9" ht="130" customHeight="1">
      <c r="A5" s="22" t="s">
        <v>2</v>
      </c>
      <c r="B5" s="22" t="s">
        <v>17</v>
      </c>
      <c r="C5" s="23"/>
      <c r="D5" s="22" t="s">
        <v>152</v>
      </c>
      <c r="E5" s="23"/>
      <c r="F5" s="22" t="s">
        <v>19</v>
      </c>
      <c r="G5" s="23"/>
      <c r="H5" s="22" t="s">
        <v>7</v>
      </c>
      <c r="I5" s="22" t="s">
        <v>8</v>
      </c>
    </row>
    <row r="6" spans="1:9" ht="16" customHeight="1">
      <c r="A6" s="24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24"/>
      <c r="I6" s="24"/>
    </row>
    <row r="7" spans="1:9" ht="15.5">
      <c r="A7" s="16" t="s">
        <v>158</v>
      </c>
      <c r="B7" s="14">
        <v>90</v>
      </c>
      <c r="C7" s="14">
        <v>1</v>
      </c>
      <c r="D7" s="14">
        <v>95</v>
      </c>
      <c r="E7" s="14">
        <v>1</v>
      </c>
      <c r="F7" s="14">
        <v>95</v>
      </c>
      <c r="G7" s="14">
        <v>1</v>
      </c>
      <c r="H7" s="14">
        <v>5</v>
      </c>
      <c r="I7" s="18">
        <f>95*(B7*C7+D7*E7+F7*G7)/((C7+E7+G7)*100)+H7</f>
        <v>93.666666666666671</v>
      </c>
    </row>
    <row r="8" spans="1:9" ht="15.5">
      <c r="A8" s="16" t="s">
        <v>156</v>
      </c>
      <c r="B8" s="14">
        <v>88</v>
      </c>
      <c r="C8" s="14">
        <v>1</v>
      </c>
      <c r="D8" s="14">
        <v>93</v>
      </c>
      <c r="E8" s="14">
        <v>1</v>
      </c>
      <c r="F8" s="14">
        <v>90</v>
      </c>
      <c r="G8" s="14">
        <v>1</v>
      </c>
      <c r="H8" s="14">
        <v>5</v>
      </c>
      <c r="I8" s="18">
        <f>95*(B8*C8+D8*E8+F8*G8)/((C8+E8+G8)*100)+H8</f>
        <v>90.816666666666663</v>
      </c>
    </row>
    <row r="9" spans="1:9" ht="15.5">
      <c r="A9" s="3" t="s">
        <v>153</v>
      </c>
      <c r="B9" s="4"/>
      <c r="C9" s="4"/>
      <c r="D9" s="4"/>
      <c r="E9" s="4"/>
      <c r="F9" s="4"/>
      <c r="G9" s="4"/>
      <c r="H9" s="4"/>
      <c r="I9" s="5"/>
    </row>
    <row r="10" spans="1:9" ht="15.5">
      <c r="A10" s="3" t="s">
        <v>154</v>
      </c>
      <c r="B10" s="4"/>
      <c r="C10" s="4"/>
      <c r="D10" s="4"/>
      <c r="E10" s="4"/>
      <c r="F10" s="4"/>
      <c r="G10" s="4"/>
      <c r="H10" s="4"/>
      <c r="I10" s="5"/>
    </row>
    <row r="11" spans="1:9" ht="15.5">
      <c r="A11" s="3" t="s">
        <v>155</v>
      </c>
      <c r="B11" s="4"/>
      <c r="C11" s="4"/>
      <c r="D11" s="4"/>
      <c r="E11" s="4"/>
      <c r="F11" s="4"/>
      <c r="G11" s="4"/>
      <c r="H11" s="4"/>
      <c r="I11" s="5"/>
    </row>
    <row r="12" spans="1:9" ht="15.5">
      <c r="A12" s="3" t="s">
        <v>157</v>
      </c>
      <c r="B12" s="4"/>
      <c r="C12" s="4"/>
      <c r="D12" s="4"/>
      <c r="E12" s="4"/>
      <c r="F12" s="4"/>
      <c r="G12" s="4"/>
      <c r="H12" s="4"/>
      <c r="I12" s="5"/>
    </row>
    <row r="13" spans="1:9" ht="15.5">
      <c r="A13" s="3"/>
      <c r="B13" s="4"/>
      <c r="C13" s="4"/>
      <c r="D13" s="4"/>
      <c r="E13" s="4"/>
      <c r="F13" s="4"/>
      <c r="G13" s="4"/>
      <c r="H13" s="4"/>
      <c r="I13" s="4"/>
    </row>
    <row r="14" spans="1:9" ht="15.5">
      <c r="A14" s="3"/>
      <c r="B14" s="4"/>
      <c r="C14" s="4"/>
      <c r="D14" s="4"/>
      <c r="E14" s="4"/>
      <c r="F14" s="4"/>
      <c r="G14" s="4"/>
      <c r="H14" s="4"/>
      <c r="I14" s="4"/>
    </row>
    <row r="15" spans="1:9" ht="15.5">
      <c r="A15" s="6" t="s">
        <v>13</v>
      </c>
      <c r="B15" s="4"/>
      <c r="C15" s="4"/>
      <c r="D15" s="4"/>
      <c r="E15" s="4"/>
      <c r="F15" s="4"/>
      <c r="G15" s="4"/>
      <c r="H15" s="4"/>
      <c r="I15" s="5">
        <f>AVERAGE(I7:I12)</f>
        <v>92.241666666666674</v>
      </c>
    </row>
    <row r="16" spans="1:9" ht="15.5">
      <c r="A16" s="3"/>
      <c r="B16" s="4"/>
      <c r="C16" s="4"/>
      <c r="D16" s="4"/>
      <c r="E16" s="4"/>
      <c r="F16" s="4"/>
      <c r="G16" s="4"/>
      <c r="H16" s="4"/>
      <c r="I16" s="4"/>
    </row>
    <row r="17" spans="1:9" ht="15.5">
      <c r="A17" s="3" t="s">
        <v>14</v>
      </c>
      <c r="B17" s="4" t="s">
        <v>159</v>
      </c>
      <c r="C17" s="4">
        <f>B17*0.4</f>
        <v>2.4000000000000004</v>
      </c>
      <c r="D17" s="4"/>
      <c r="E17" s="4"/>
      <c r="F17" s="4"/>
      <c r="G17" s="4"/>
      <c r="H17" s="4"/>
      <c r="I17" s="4"/>
    </row>
  </sheetData>
  <sortState xmlns:xlrd2="http://schemas.microsoft.com/office/spreadsheetml/2017/richdata2" ref="A7:I12">
    <sortCondition descending="1" ref="I7:I12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K21"/>
  <sheetViews>
    <sheetView topLeftCell="A2" zoomScale="77" workbookViewId="0">
      <selection activeCell="K19" sqref="K19"/>
    </sheetView>
  </sheetViews>
  <sheetFormatPr defaultRowHeight="14.5"/>
  <cols>
    <col min="1" max="1" width="47" customWidth="1"/>
    <col min="7" max="7" width="9.7265625" customWidth="1"/>
    <col min="11" max="11" width="15" customWidth="1"/>
  </cols>
  <sheetData>
    <row r="2" spans="1:11">
      <c r="A2" s="20" t="s">
        <v>160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5" spans="1:11" ht="130" customHeight="1">
      <c r="A5" s="22" t="s">
        <v>2</v>
      </c>
      <c r="B5" s="22" t="s">
        <v>143</v>
      </c>
      <c r="C5" s="23"/>
      <c r="D5" s="22" t="s">
        <v>144</v>
      </c>
      <c r="E5" s="23"/>
      <c r="F5" s="22" t="s">
        <v>5</v>
      </c>
      <c r="G5" s="23"/>
      <c r="H5" s="22" t="s">
        <v>145</v>
      </c>
      <c r="I5" s="23"/>
      <c r="J5" s="22" t="s">
        <v>7</v>
      </c>
      <c r="K5" s="22" t="s">
        <v>8</v>
      </c>
    </row>
    <row r="6" spans="1:11" ht="16" customHeight="1">
      <c r="A6" s="24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24"/>
      <c r="K6" s="24"/>
    </row>
    <row r="7" spans="1:11" ht="15.5">
      <c r="A7" s="3" t="s">
        <v>161</v>
      </c>
      <c r="B7" s="4"/>
      <c r="C7" s="4"/>
      <c r="D7" s="4"/>
      <c r="E7" s="4"/>
      <c r="F7" s="4"/>
      <c r="G7" s="4"/>
      <c r="H7" s="4"/>
      <c r="I7" s="4"/>
      <c r="J7" s="4"/>
      <c r="K7" s="5"/>
    </row>
    <row r="8" spans="1:11" ht="15.5">
      <c r="A8" s="3" t="s">
        <v>162</v>
      </c>
      <c r="B8" s="4"/>
      <c r="C8" s="4"/>
      <c r="D8" s="4"/>
      <c r="E8" s="4"/>
      <c r="F8" s="4"/>
      <c r="G8" s="4"/>
      <c r="H8" s="4"/>
      <c r="I8" s="4"/>
      <c r="J8" s="4"/>
      <c r="K8" s="5"/>
    </row>
    <row r="9" spans="1:11" ht="15.5">
      <c r="A9" s="3" t="s">
        <v>163</v>
      </c>
      <c r="B9" s="4"/>
      <c r="C9" s="4"/>
      <c r="D9" s="4"/>
      <c r="E9" s="4"/>
      <c r="F9" s="4"/>
      <c r="G9" s="4"/>
      <c r="H9" s="4"/>
      <c r="I9" s="4"/>
      <c r="J9" s="4"/>
      <c r="K9" s="5"/>
    </row>
    <row r="10" spans="1:11" ht="15.5">
      <c r="A10" s="3" t="s">
        <v>164</v>
      </c>
      <c r="B10" s="4"/>
      <c r="C10" s="4"/>
      <c r="D10" s="4"/>
      <c r="E10" s="4"/>
      <c r="F10" s="4"/>
      <c r="G10" s="4"/>
      <c r="H10" s="4"/>
      <c r="I10" s="4"/>
      <c r="J10" s="4"/>
      <c r="K10" s="5"/>
    </row>
    <row r="11" spans="1:11" ht="15.5">
      <c r="A11" s="3" t="s">
        <v>165</v>
      </c>
      <c r="B11" s="4"/>
      <c r="C11" s="4"/>
      <c r="D11" s="4"/>
      <c r="E11" s="4"/>
      <c r="F11" s="4"/>
      <c r="G11" s="4"/>
      <c r="H11" s="4"/>
      <c r="I11" s="4"/>
      <c r="J11" s="4"/>
      <c r="K11" s="5"/>
    </row>
    <row r="12" spans="1:11" ht="15.5">
      <c r="A12" s="3" t="s">
        <v>166</v>
      </c>
      <c r="B12" s="4"/>
      <c r="C12" s="4"/>
      <c r="D12" s="4"/>
      <c r="E12" s="4"/>
      <c r="F12" s="4"/>
      <c r="G12" s="4"/>
      <c r="H12" s="4"/>
      <c r="I12" s="4"/>
      <c r="J12" s="4"/>
      <c r="K12" s="5"/>
    </row>
    <row r="13" spans="1:11" ht="15.5">
      <c r="A13" s="3" t="s">
        <v>167</v>
      </c>
      <c r="B13" s="4"/>
      <c r="C13" s="4"/>
      <c r="D13" s="4"/>
      <c r="E13" s="4"/>
      <c r="F13" s="4"/>
      <c r="G13" s="4"/>
      <c r="H13" s="4"/>
      <c r="I13" s="4"/>
      <c r="J13" s="4"/>
      <c r="K13" s="5"/>
    </row>
    <row r="14" spans="1:11" ht="15.5">
      <c r="A14" s="3" t="s">
        <v>168</v>
      </c>
      <c r="B14" s="4"/>
      <c r="C14" s="4"/>
      <c r="D14" s="4"/>
      <c r="E14" s="4"/>
      <c r="F14" s="4"/>
      <c r="G14" s="4"/>
      <c r="H14" s="4"/>
      <c r="I14" s="4"/>
      <c r="J14" s="4"/>
      <c r="K14" s="5"/>
    </row>
    <row r="15" spans="1:11" ht="15.5">
      <c r="A15" s="3" t="s">
        <v>169</v>
      </c>
      <c r="B15" s="4"/>
      <c r="C15" s="4"/>
      <c r="D15" s="4"/>
      <c r="E15" s="4"/>
      <c r="F15" s="4"/>
      <c r="G15" s="4"/>
      <c r="H15" s="4"/>
      <c r="I15" s="4"/>
      <c r="J15" s="4"/>
      <c r="K15" s="5"/>
    </row>
    <row r="16" spans="1:11" ht="15.5">
      <c r="A16" s="3" t="s">
        <v>170</v>
      </c>
      <c r="B16" s="4"/>
      <c r="C16" s="4"/>
      <c r="D16" s="4"/>
      <c r="E16" s="4"/>
      <c r="F16" s="4"/>
      <c r="G16" s="4"/>
      <c r="H16" s="4"/>
      <c r="I16" s="4"/>
      <c r="J16" s="4"/>
      <c r="K16" s="5"/>
    </row>
    <row r="17" spans="1:11" ht="15.5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ht="15.5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15.5">
      <c r="A19" s="6" t="s">
        <v>13</v>
      </c>
      <c r="B19" s="4"/>
      <c r="C19" s="4"/>
      <c r="D19" s="4"/>
      <c r="E19" s="4"/>
      <c r="F19" s="4"/>
      <c r="G19" s="4"/>
      <c r="H19" s="4"/>
      <c r="I19" s="4"/>
      <c r="J19" s="4"/>
      <c r="K19" s="5"/>
    </row>
    <row r="20" spans="1:11" ht="15.5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ht="15.5">
      <c r="A21" s="3" t="s">
        <v>14</v>
      </c>
      <c r="B21" s="4" t="s">
        <v>36</v>
      </c>
      <c r="C21" s="4">
        <f>B21*0.4</f>
        <v>4</v>
      </c>
      <c r="D21" s="4"/>
      <c r="E21" s="4"/>
      <c r="F21" s="4"/>
      <c r="G21" s="4"/>
      <c r="H21" s="4"/>
      <c r="I21" s="4"/>
      <c r="J21" s="4"/>
      <c r="K21" s="4"/>
    </row>
  </sheetData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13"/>
  <sheetViews>
    <sheetView topLeftCell="A4" workbookViewId="0">
      <selection activeCell="K7" sqref="A7:K7"/>
    </sheetView>
  </sheetViews>
  <sheetFormatPr defaultRowHeight="14.5"/>
  <cols>
    <col min="1" max="1" width="47" customWidth="1"/>
    <col min="11" max="11" width="15" customWidth="1"/>
  </cols>
  <sheetData>
    <row r="2" spans="1:11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5" spans="1:11" ht="130" customHeight="1">
      <c r="A5" s="22" t="s">
        <v>2</v>
      </c>
      <c r="B5" s="22" t="s">
        <v>3</v>
      </c>
      <c r="C5" s="23"/>
      <c r="D5" s="22" t="s">
        <v>4</v>
      </c>
      <c r="E5" s="23"/>
      <c r="F5" s="22" t="s">
        <v>5</v>
      </c>
      <c r="G5" s="23"/>
      <c r="H5" s="22" t="s">
        <v>6</v>
      </c>
      <c r="I5" s="23"/>
      <c r="J5" s="22" t="s">
        <v>7</v>
      </c>
      <c r="K5" s="22" t="s">
        <v>8</v>
      </c>
    </row>
    <row r="6" spans="1:11" ht="16" customHeight="1">
      <c r="A6" s="24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24"/>
      <c r="K6" s="24"/>
    </row>
    <row r="7" spans="1:11" ht="15.5">
      <c r="A7" s="16" t="s">
        <v>12</v>
      </c>
      <c r="B7" s="14">
        <v>87</v>
      </c>
      <c r="C7" s="14">
        <v>1</v>
      </c>
      <c r="D7" s="14">
        <v>83</v>
      </c>
      <c r="E7" s="14">
        <v>1</v>
      </c>
      <c r="F7" s="14">
        <v>86</v>
      </c>
      <c r="G7" s="14">
        <v>1</v>
      </c>
      <c r="H7" s="14">
        <v>85</v>
      </c>
      <c r="I7" s="14">
        <v>1</v>
      </c>
      <c r="J7" s="14"/>
      <c r="K7" s="18">
        <f>95*(B7*C7+D7*E7+F7*G7+H7*I7)/((C7+E7+G7+I7)*100)+J7</f>
        <v>80.987499999999997</v>
      </c>
    </row>
    <row r="8" spans="1:11" ht="15.5">
      <c r="A8" s="3" t="s">
        <v>11</v>
      </c>
      <c r="B8" s="4"/>
      <c r="C8" s="4"/>
      <c r="D8" s="4"/>
      <c r="E8" s="4"/>
      <c r="F8" s="4"/>
      <c r="G8" s="4"/>
      <c r="H8" s="4"/>
      <c r="I8" s="4"/>
      <c r="J8" s="4"/>
      <c r="K8" s="5"/>
    </row>
    <row r="9" spans="1:11" ht="15.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5.5">
      <c r="A11" s="6" t="s">
        <v>13</v>
      </c>
      <c r="B11" s="4"/>
      <c r="C11" s="4"/>
      <c r="D11" s="4"/>
      <c r="E11" s="4"/>
      <c r="F11" s="4"/>
      <c r="G11" s="4"/>
      <c r="H11" s="4"/>
      <c r="I11" s="4"/>
      <c r="J11" s="4"/>
      <c r="K11" s="5">
        <f>AVERAGE(K7:K8)</f>
        <v>80.987499999999997</v>
      </c>
    </row>
    <row r="12" spans="1:11" ht="15.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5.5">
      <c r="A13" s="3" t="s">
        <v>14</v>
      </c>
      <c r="B13" s="4" t="s">
        <v>15</v>
      </c>
      <c r="C13" s="4">
        <f>B13*0.4</f>
        <v>0.8</v>
      </c>
      <c r="D13" s="4"/>
      <c r="E13" s="4"/>
      <c r="F13" s="4"/>
      <c r="G13" s="4"/>
      <c r="H13" s="4"/>
      <c r="I13" s="4"/>
      <c r="J13" s="4"/>
      <c r="K13" s="4"/>
    </row>
  </sheetData>
  <sortState xmlns:xlrd2="http://schemas.microsoft.com/office/spreadsheetml/2017/richdata2" ref="A7:K8">
    <sortCondition descending="1" ref="K7:K8"/>
  </sortState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I16"/>
  <sheetViews>
    <sheetView topLeftCell="D5" workbookViewId="0">
      <selection activeCell="I7" sqref="I7:I8"/>
    </sheetView>
  </sheetViews>
  <sheetFormatPr defaultRowHeight="14.5"/>
  <cols>
    <col min="1" max="1" width="47" customWidth="1"/>
    <col min="9" max="9" width="15" customWidth="1"/>
  </cols>
  <sheetData>
    <row r="2" spans="1:9">
      <c r="A2" s="20" t="s">
        <v>171</v>
      </c>
      <c r="B2" s="21"/>
      <c r="C2" s="21"/>
      <c r="D2" s="21"/>
      <c r="E2" s="21"/>
      <c r="F2" s="21"/>
      <c r="G2" s="21"/>
      <c r="H2" s="21"/>
      <c r="I2" s="21"/>
    </row>
    <row r="5" spans="1:9" ht="130" customHeight="1">
      <c r="A5" s="22" t="s">
        <v>2</v>
      </c>
      <c r="B5" s="22" t="s">
        <v>38</v>
      </c>
      <c r="C5" s="23"/>
      <c r="D5" s="22" t="s">
        <v>39</v>
      </c>
      <c r="E5" s="23"/>
      <c r="F5" s="22" t="s">
        <v>172</v>
      </c>
      <c r="G5" s="23"/>
      <c r="H5" s="22" t="s">
        <v>7</v>
      </c>
      <c r="I5" s="22" t="s">
        <v>8</v>
      </c>
    </row>
    <row r="6" spans="1:9" ht="16" customHeight="1">
      <c r="A6" s="24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24"/>
      <c r="I6" s="24"/>
    </row>
    <row r="7" spans="1:9" ht="15.5">
      <c r="A7" s="16" t="s">
        <v>175</v>
      </c>
      <c r="B7" s="14">
        <v>74</v>
      </c>
      <c r="C7" s="14">
        <v>1</v>
      </c>
      <c r="D7" s="14">
        <v>79</v>
      </c>
      <c r="E7" s="14">
        <v>1</v>
      </c>
      <c r="F7" s="14">
        <v>89</v>
      </c>
      <c r="G7" s="14">
        <v>1</v>
      </c>
      <c r="H7" s="14"/>
      <c r="I7" s="18">
        <f>95*(B7*C7+D7*E7+F7*G7)/((C7+E7+G7)*100)+H7</f>
        <v>76.63333333333334</v>
      </c>
    </row>
    <row r="8" spans="1:9" ht="15.5">
      <c r="A8" s="16" t="s">
        <v>176</v>
      </c>
      <c r="B8" s="14">
        <v>64</v>
      </c>
      <c r="C8" s="14">
        <v>1</v>
      </c>
      <c r="D8" s="14">
        <v>70</v>
      </c>
      <c r="E8" s="14">
        <v>1</v>
      </c>
      <c r="F8" s="14">
        <v>90</v>
      </c>
      <c r="G8" s="14">
        <v>1</v>
      </c>
      <c r="H8" s="14"/>
      <c r="I8" s="18">
        <f>95*(B8*C8+D8*E8+F8*G8)/((C8+E8+G8)*100)+H8</f>
        <v>70.933333333333337</v>
      </c>
    </row>
    <row r="9" spans="1:9" ht="15.5">
      <c r="A9" s="3" t="s">
        <v>173</v>
      </c>
      <c r="B9" s="4"/>
      <c r="C9" s="4"/>
      <c r="D9" s="4"/>
      <c r="E9" s="4"/>
      <c r="F9" s="4"/>
      <c r="G9" s="4"/>
      <c r="H9" s="4"/>
      <c r="I9" s="5"/>
    </row>
    <row r="10" spans="1:9" ht="15.5">
      <c r="A10" s="3" t="s">
        <v>174</v>
      </c>
      <c r="B10" s="4"/>
      <c r="C10" s="4"/>
      <c r="D10" s="4"/>
      <c r="E10" s="4"/>
      <c r="F10" s="4"/>
      <c r="G10" s="4"/>
      <c r="H10" s="4"/>
      <c r="I10" s="5"/>
    </row>
    <row r="11" spans="1:9" ht="15.5">
      <c r="A11" s="3" t="s">
        <v>177</v>
      </c>
      <c r="B11" s="4"/>
      <c r="C11" s="4"/>
      <c r="D11" s="4"/>
      <c r="E11" s="4"/>
      <c r="F11" s="4"/>
      <c r="G11" s="4"/>
      <c r="H11" s="4"/>
      <c r="I11" s="5"/>
    </row>
    <row r="12" spans="1:9" ht="15.5">
      <c r="A12" s="3"/>
      <c r="B12" s="4"/>
      <c r="C12" s="4"/>
      <c r="D12" s="4"/>
      <c r="E12" s="4"/>
      <c r="F12" s="4"/>
      <c r="G12" s="4"/>
      <c r="H12" s="4"/>
      <c r="I12" s="4"/>
    </row>
    <row r="13" spans="1:9" ht="15.5">
      <c r="A13" s="3"/>
      <c r="B13" s="4"/>
      <c r="C13" s="4"/>
      <c r="D13" s="4"/>
      <c r="E13" s="4"/>
      <c r="F13" s="4"/>
      <c r="G13" s="4"/>
      <c r="H13" s="4"/>
      <c r="I13" s="4"/>
    </row>
    <row r="14" spans="1:9" ht="15.5">
      <c r="A14" s="6" t="s">
        <v>13</v>
      </c>
      <c r="B14" s="4"/>
      <c r="C14" s="4"/>
      <c r="D14" s="4"/>
      <c r="E14" s="4"/>
      <c r="F14" s="4"/>
      <c r="G14" s="4"/>
      <c r="H14" s="4"/>
      <c r="I14" s="5">
        <f>AVERAGE(I7:I11)</f>
        <v>73.783333333333331</v>
      </c>
    </row>
    <row r="15" spans="1:9" ht="15.5">
      <c r="A15" s="3"/>
      <c r="B15" s="4"/>
      <c r="C15" s="4"/>
      <c r="D15" s="4"/>
      <c r="E15" s="4"/>
      <c r="F15" s="4"/>
      <c r="G15" s="4"/>
      <c r="H15" s="4"/>
      <c r="I15" s="4"/>
    </row>
    <row r="16" spans="1:9" ht="15.5">
      <c r="A16" s="3" t="s">
        <v>14</v>
      </c>
      <c r="B16" s="4" t="s">
        <v>69</v>
      </c>
      <c r="C16" s="4">
        <f>B16*0.4</f>
        <v>2</v>
      </c>
      <c r="D16" s="4"/>
      <c r="E16" s="4"/>
      <c r="F16" s="4"/>
      <c r="G16" s="4"/>
      <c r="H16" s="4"/>
      <c r="I16" s="4"/>
    </row>
  </sheetData>
  <sortState xmlns:xlrd2="http://schemas.microsoft.com/office/spreadsheetml/2017/richdata2" ref="A7:I10">
    <sortCondition descending="1" ref="I7:I10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G13"/>
  <sheetViews>
    <sheetView workbookViewId="0">
      <selection activeCell="G11" sqref="G11"/>
    </sheetView>
  </sheetViews>
  <sheetFormatPr defaultRowHeight="14.5"/>
  <cols>
    <col min="1" max="1" width="47" customWidth="1"/>
    <col min="7" max="7" width="15" customWidth="1"/>
  </cols>
  <sheetData>
    <row r="2" spans="1:7">
      <c r="A2" s="20" t="s">
        <v>178</v>
      </c>
      <c r="B2" s="21"/>
      <c r="C2" s="21"/>
      <c r="D2" s="21"/>
      <c r="E2" s="21"/>
      <c r="F2" s="21"/>
      <c r="G2" s="21"/>
    </row>
    <row r="5" spans="1:7" ht="130" customHeight="1">
      <c r="A5" s="22" t="s">
        <v>2</v>
      </c>
      <c r="B5" s="22" t="s">
        <v>143</v>
      </c>
      <c r="C5" s="23"/>
      <c r="D5" s="22" t="s">
        <v>5</v>
      </c>
      <c r="E5" s="23"/>
      <c r="F5" s="22" t="s">
        <v>7</v>
      </c>
      <c r="G5" s="22" t="s">
        <v>8</v>
      </c>
    </row>
    <row r="6" spans="1:7" ht="16" customHeight="1">
      <c r="A6" s="24"/>
      <c r="B6" s="1" t="s">
        <v>9</v>
      </c>
      <c r="C6" s="1" t="s">
        <v>10</v>
      </c>
      <c r="D6" s="1" t="s">
        <v>9</v>
      </c>
      <c r="E6" s="1" t="s">
        <v>10</v>
      </c>
      <c r="F6" s="24"/>
      <c r="G6" s="24"/>
    </row>
    <row r="7" spans="1:7" ht="15.5">
      <c r="A7" s="3" t="s">
        <v>179</v>
      </c>
      <c r="B7" s="4"/>
      <c r="C7" s="4"/>
      <c r="D7" s="4"/>
      <c r="E7" s="4"/>
      <c r="F7" s="4"/>
      <c r="G7" s="5"/>
    </row>
    <row r="8" spans="1:7" ht="15.5">
      <c r="A8" s="3" t="s">
        <v>180</v>
      </c>
      <c r="B8" s="4"/>
      <c r="C8" s="4"/>
      <c r="D8" s="4"/>
      <c r="E8" s="4"/>
      <c r="F8" s="4"/>
      <c r="G8" s="5"/>
    </row>
    <row r="9" spans="1:7" ht="15.5">
      <c r="A9" s="3"/>
      <c r="B9" s="4"/>
      <c r="C9" s="4"/>
      <c r="D9" s="4"/>
      <c r="E9" s="4"/>
      <c r="F9" s="4"/>
      <c r="G9" s="4"/>
    </row>
    <row r="10" spans="1:7" ht="15.5">
      <c r="A10" s="3"/>
      <c r="B10" s="4"/>
      <c r="C10" s="4"/>
      <c r="D10" s="4"/>
      <c r="E10" s="4"/>
      <c r="F10" s="4"/>
      <c r="G10" s="4"/>
    </row>
    <row r="11" spans="1:7" ht="15.5">
      <c r="A11" s="6" t="s">
        <v>13</v>
      </c>
      <c r="B11" s="4"/>
      <c r="C11" s="4"/>
      <c r="D11" s="4"/>
      <c r="E11" s="4"/>
      <c r="F11" s="4"/>
      <c r="G11" s="5"/>
    </row>
    <row r="12" spans="1:7" ht="15.5">
      <c r="A12" s="3"/>
      <c r="B12" s="4"/>
      <c r="C12" s="4"/>
      <c r="D12" s="4"/>
      <c r="E12" s="4"/>
      <c r="F12" s="4"/>
      <c r="G12" s="4"/>
    </row>
    <row r="13" spans="1:7" ht="15.5">
      <c r="A13" s="3" t="s">
        <v>14</v>
      </c>
      <c r="B13" s="4" t="s">
        <v>15</v>
      </c>
      <c r="C13" s="4">
        <f>B13*0.4</f>
        <v>0.8</v>
      </c>
      <c r="D13" s="4"/>
      <c r="E13" s="4"/>
      <c r="F13" s="4"/>
      <c r="G13" s="4"/>
    </row>
  </sheetData>
  <mergeCells count="6">
    <mergeCell ref="A5:A6"/>
    <mergeCell ref="G5:G6"/>
    <mergeCell ref="B5:C5"/>
    <mergeCell ref="D5:E5"/>
    <mergeCell ref="A2:G2"/>
    <mergeCell ref="F5:F6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I16"/>
  <sheetViews>
    <sheetView topLeftCell="B1" workbookViewId="0">
      <selection activeCell="I7" sqref="I7:I8"/>
    </sheetView>
  </sheetViews>
  <sheetFormatPr defaultRowHeight="14.5"/>
  <cols>
    <col min="1" max="1" width="47" customWidth="1"/>
    <col min="9" max="9" width="15" customWidth="1"/>
  </cols>
  <sheetData>
    <row r="2" spans="1:9">
      <c r="A2" s="20" t="s">
        <v>181</v>
      </c>
      <c r="B2" s="21"/>
      <c r="C2" s="21"/>
      <c r="D2" s="21"/>
      <c r="E2" s="21"/>
      <c r="F2" s="21"/>
      <c r="G2" s="21"/>
      <c r="H2" s="21"/>
      <c r="I2" s="21"/>
    </row>
    <row r="5" spans="1:9" ht="130" customHeight="1">
      <c r="A5" s="22" t="s">
        <v>2</v>
      </c>
      <c r="B5" s="22" t="s">
        <v>17</v>
      </c>
      <c r="C5" s="23"/>
      <c r="D5" s="22" t="s">
        <v>152</v>
      </c>
      <c r="E5" s="23"/>
      <c r="F5" s="22" t="s">
        <v>19</v>
      </c>
      <c r="G5" s="23"/>
      <c r="H5" s="22" t="s">
        <v>7</v>
      </c>
      <c r="I5" s="22" t="s">
        <v>8</v>
      </c>
    </row>
    <row r="6" spans="1:9" ht="16" customHeight="1">
      <c r="A6" s="24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24"/>
      <c r="I6" s="24"/>
    </row>
    <row r="7" spans="1:9" ht="15.5">
      <c r="A7" s="16" t="s">
        <v>183</v>
      </c>
      <c r="B7" s="14">
        <v>95</v>
      </c>
      <c r="C7" s="14">
        <v>1</v>
      </c>
      <c r="D7" s="14">
        <v>85</v>
      </c>
      <c r="E7" s="14">
        <v>1</v>
      </c>
      <c r="F7" s="14">
        <v>90</v>
      </c>
      <c r="G7" s="14">
        <v>1</v>
      </c>
      <c r="H7" s="14"/>
      <c r="I7" s="18">
        <f>95*(B7*C7+D7*E7+F7*G7)/((C7+E7+G7)*100)+H7</f>
        <v>85.5</v>
      </c>
    </row>
    <row r="8" spans="1:9" ht="15.5">
      <c r="A8" s="16" t="s">
        <v>182</v>
      </c>
      <c r="B8" s="14">
        <v>78</v>
      </c>
      <c r="C8" s="14">
        <v>1</v>
      </c>
      <c r="D8" s="14">
        <v>89</v>
      </c>
      <c r="E8" s="14">
        <v>1</v>
      </c>
      <c r="F8" s="14">
        <v>90</v>
      </c>
      <c r="G8" s="14">
        <v>1</v>
      </c>
      <c r="H8" s="14"/>
      <c r="I8" s="18">
        <f>95*(B8*C8+D8*E8+F8*G8)/((C8+E8+G8)*100)+H8</f>
        <v>81.38333333333334</v>
      </c>
    </row>
    <row r="9" spans="1:9" ht="15.5">
      <c r="A9" s="3" t="s">
        <v>186</v>
      </c>
      <c r="B9" s="4">
        <v>68</v>
      </c>
      <c r="C9" s="4">
        <v>1</v>
      </c>
      <c r="D9" s="4">
        <v>65</v>
      </c>
      <c r="E9" s="4">
        <v>1</v>
      </c>
      <c r="F9" s="4">
        <v>65</v>
      </c>
      <c r="G9" s="4">
        <v>1</v>
      </c>
      <c r="H9" s="4"/>
      <c r="I9" s="5">
        <f>95*(B9*C9+D9*E9+F9*G9)/((C9+E9+G9)*100)+H9</f>
        <v>62.7</v>
      </c>
    </row>
    <row r="10" spans="1:9" ht="15.5">
      <c r="A10" s="3" t="s">
        <v>184</v>
      </c>
      <c r="B10" s="4"/>
      <c r="C10" s="4"/>
      <c r="D10" s="4"/>
      <c r="E10" s="4"/>
      <c r="F10" s="4"/>
      <c r="G10" s="4"/>
      <c r="H10" s="4"/>
      <c r="I10" s="5"/>
    </row>
    <row r="11" spans="1:9" ht="15.5">
      <c r="A11" s="3" t="s">
        <v>185</v>
      </c>
      <c r="B11" s="4"/>
      <c r="C11" s="4"/>
      <c r="D11" s="4"/>
      <c r="E11" s="4"/>
      <c r="F11" s="4"/>
      <c r="G11" s="4"/>
      <c r="H11" s="4"/>
      <c r="I11" s="5"/>
    </row>
    <row r="12" spans="1:9" ht="15.5">
      <c r="A12" s="3"/>
      <c r="B12" s="4"/>
      <c r="C12" s="4"/>
      <c r="D12" s="4"/>
      <c r="E12" s="4"/>
      <c r="F12" s="4"/>
      <c r="G12" s="4"/>
      <c r="H12" s="4"/>
      <c r="I12" s="4"/>
    </row>
    <row r="13" spans="1:9" ht="15.5">
      <c r="A13" s="3"/>
      <c r="B13" s="4"/>
      <c r="C13" s="4"/>
      <c r="D13" s="4"/>
      <c r="E13" s="4"/>
      <c r="F13" s="4"/>
      <c r="G13" s="4"/>
      <c r="H13" s="4"/>
      <c r="I13" s="4"/>
    </row>
    <row r="14" spans="1:9" ht="15.5">
      <c r="A14" s="6" t="s">
        <v>13</v>
      </c>
      <c r="B14" s="4"/>
      <c r="C14" s="4"/>
      <c r="D14" s="4"/>
      <c r="E14" s="4"/>
      <c r="F14" s="4"/>
      <c r="G14" s="4"/>
      <c r="H14" s="4"/>
      <c r="I14" s="5">
        <f>AVERAGE(I7:I11)</f>
        <v>76.527777777777771</v>
      </c>
    </row>
    <row r="15" spans="1:9" ht="15.5">
      <c r="A15" s="3"/>
      <c r="B15" s="4"/>
      <c r="C15" s="4"/>
      <c r="D15" s="4"/>
      <c r="E15" s="4"/>
      <c r="F15" s="4"/>
      <c r="G15" s="4"/>
      <c r="H15" s="4"/>
      <c r="I15" s="4"/>
    </row>
    <row r="16" spans="1:9" ht="15.5">
      <c r="A16" s="3" t="s">
        <v>14</v>
      </c>
      <c r="B16" s="4" t="s">
        <v>69</v>
      </c>
      <c r="C16" s="4">
        <f>B16*0.4</f>
        <v>2</v>
      </c>
      <c r="D16" s="4"/>
      <c r="E16" s="4"/>
      <c r="F16" s="4"/>
      <c r="G16" s="4"/>
      <c r="H16" s="4"/>
      <c r="I16" s="4"/>
    </row>
  </sheetData>
  <sortState xmlns:xlrd2="http://schemas.microsoft.com/office/spreadsheetml/2017/richdata2" ref="A7:I11">
    <sortCondition descending="1" ref="I7:I11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I14"/>
  <sheetViews>
    <sheetView topLeftCell="C1" workbookViewId="0">
      <selection activeCell="I7" sqref="I7"/>
    </sheetView>
  </sheetViews>
  <sheetFormatPr defaultRowHeight="14.5"/>
  <cols>
    <col min="1" max="1" width="47" customWidth="1"/>
    <col min="9" max="9" width="15" customWidth="1"/>
  </cols>
  <sheetData>
    <row r="2" spans="1:9">
      <c r="A2" s="20" t="s">
        <v>187</v>
      </c>
      <c r="B2" s="21"/>
      <c r="C2" s="21"/>
      <c r="D2" s="21"/>
      <c r="E2" s="21"/>
      <c r="F2" s="21"/>
      <c r="G2" s="21"/>
      <c r="H2" s="21"/>
      <c r="I2" s="21"/>
    </row>
    <row r="5" spans="1:9" ht="130" customHeight="1">
      <c r="A5" s="22" t="s">
        <v>2</v>
      </c>
      <c r="B5" s="22" t="s">
        <v>61</v>
      </c>
      <c r="C5" s="23"/>
      <c r="D5" s="22" t="s">
        <v>62</v>
      </c>
      <c r="E5" s="23"/>
      <c r="F5" s="22" t="s">
        <v>63</v>
      </c>
      <c r="G5" s="23"/>
      <c r="H5" s="22" t="s">
        <v>7</v>
      </c>
      <c r="I5" s="22" t="s">
        <v>8</v>
      </c>
    </row>
    <row r="6" spans="1:9" ht="16" customHeight="1">
      <c r="A6" s="24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24"/>
      <c r="I6" s="24"/>
    </row>
    <row r="7" spans="1:9" ht="15.5">
      <c r="A7" s="16" t="s">
        <v>190</v>
      </c>
      <c r="B7" s="14">
        <v>70</v>
      </c>
      <c r="C7" s="14">
        <v>1</v>
      </c>
      <c r="D7" s="14">
        <v>90</v>
      </c>
      <c r="E7" s="14">
        <v>1</v>
      </c>
      <c r="F7" s="14">
        <v>90</v>
      </c>
      <c r="G7" s="14">
        <v>1</v>
      </c>
      <c r="H7" s="14"/>
      <c r="I7" s="18">
        <f>95*(B7*C7+D7*E7+F7*G7)/((C7+E7+G7)*100)+H7</f>
        <v>79.166666666666671</v>
      </c>
    </row>
    <row r="8" spans="1:9" ht="15.5">
      <c r="A8" s="3" t="s">
        <v>188</v>
      </c>
      <c r="B8" s="4">
        <v>85</v>
      </c>
      <c r="C8" s="4">
        <v>1</v>
      </c>
      <c r="D8" s="4">
        <v>70</v>
      </c>
      <c r="E8" s="4">
        <v>1</v>
      </c>
      <c r="F8" s="4">
        <v>75</v>
      </c>
      <c r="G8" s="4">
        <v>1</v>
      </c>
      <c r="H8" s="4">
        <v>2</v>
      </c>
      <c r="I8" s="5">
        <f>95*(B8*C8+D8*E8+F8*G8)/((C8+E8+G8)*100)+H8</f>
        <v>74.833333333333329</v>
      </c>
    </row>
    <row r="9" spans="1:9" ht="15.5">
      <c r="A9" s="3" t="s">
        <v>189</v>
      </c>
      <c r="B9" s="4"/>
      <c r="C9" s="4"/>
      <c r="D9" s="4"/>
      <c r="E9" s="4"/>
      <c r="F9" s="4"/>
      <c r="G9" s="4"/>
      <c r="H9" s="4"/>
      <c r="I9" s="5"/>
    </row>
    <row r="10" spans="1:9" ht="15.5">
      <c r="A10" s="3"/>
      <c r="B10" s="4"/>
      <c r="C10" s="4"/>
      <c r="D10" s="4"/>
      <c r="E10" s="4"/>
      <c r="F10" s="4"/>
      <c r="G10" s="4"/>
      <c r="H10" s="4"/>
      <c r="I10" s="4"/>
    </row>
    <row r="11" spans="1:9" ht="15.5">
      <c r="A11" s="3"/>
      <c r="B11" s="4"/>
      <c r="C11" s="4"/>
      <c r="D11" s="4"/>
      <c r="E11" s="4"/>
      <c r="F11" s="4"/>
      <c r="G11" s="4"/>
      <c r="H11" s="4"/>
      <c r="I11" s="4"/>
    </row>
    <row r="12" spans="1:9" ht="15.5">
      <c r="A12" s="6" t="s">
        <v>13</v>
      </c>
      <c r="B12" s="4"/>
      <c r="C12" s="4"/>
      <c r="D12" s="4"/>
      <c r="E12" s="4"/>
      <c r="F12" s="4"/>
      <c r="G12" s="4"/>
      <c r="H12" s="4"/>
      <c r="I12" s="5">
        <f>AVERAGE(I7:I9)</f>
        <v>77</v>
      </c>
    </row>
    <row r="13" spans="1:9" ht="15.5">
      <c r="A13" s="3"/>
      <c r="B13" s="4"/>
      <c r="C13" s="4"/>
      <c r="D13" s="4"/>
      <c r="E13" s="4"/>
      <c r="F13" s="4"/>
      <c r="G13" s="4"/>
      <c r="H13" s="4"/>
      <c r="I13" s="4"/>
    </row>
    <row r="14" spans="1:9" ht="15.5">
      <c r="A14" s="3" t="s">
        <v>14</v>
      </c>
      <c r="B14" s="4" t="s">
        <v>133</v>
      </c>
      <c r="C14" s="4">
        <f>B14*0.4</f>
        <v>1.2000000000000002</v>
      </c>
      <c r="D14" s="4"/>
      <c r="E14" s="4"/>
      <c r="F14" s="4"/>
      <c r="G14" s="4"/>
      <c r="H14" s="4"/>
      <c r="I14" s="4"/>
    </row>
  </sheetData>
  <sortState xmlns:xlrd2="http://schemas.microsoft.com/office/spreadsheetml/2017/richdata2" ref="A7:I9">
    <sortCondition descending="1" ref="I7:I9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I15"/>
  <sheetViews>
    <sheetView topLeftCell="B5" workbookViewId="0">
      <selection activeCell="I7" sqref="I7"/>
    </sheetView>
  </sheetViews>
  <sheetFormatPr defaultRowHeight="14.5"/>
  <cols>
    <col min="1" max="1" width="47" customWidth="1"/>
    <col min="9" max="9" width="15" customWidth="1"/>
  </cols>
  <sheetData>
    <row r="2" spans="1:9">
      <c r="A2" s="20" t="s">
        <v>191</v>
      </c>
      <c r="B2" s="21"/>
      <c r="C2" s="21"/>
      <c r="D2" s="21"/>
      <c r="E2" s="21"/>
      <c r="F2" s="21"/>
      <c r="G2" s="21"/>
      <c r="H2" s="21"/>
      <c r="I2" s="21"/>
    </row>
    <row r="5" spans="1:9" ht="130" customHeight="1">
      <c r="A5" s="22" t="s">
        <v>2</v>
      </c>
      <c r="B5" s="22" t="s">
        <v>71</v>
      </c>
      <c r="C5" s="23"/>
      <c r="D5" s="22" t="s">
        <v>192</v>
      </c>
      <c r="E5" s="23"/>
      <c r="F5" s="22" t="s">
        <v>73</v>
      </c>
      <c r="G5" s="23"/>
      <c r="H5" s="22" t="s">
        <v>7</v>
      </c>
      <c r="I5" s="22" t="s">
        <v>8</v>
      </c>
    </row>
    <row r="6" spans="1:9" ht="16" customHeight="1">
      <c r="A6" s="24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24"/>
      <c r="I6" s="24"/>
    </row>
    <row r="7" spans="1:9" ht="15.5">
      <c r="A7" s="16" t="s">
        <v>195</v>
      </c>
      <c r="B7" s="14">
        <v>86</v>
      </c>
      <c r="C7" s="14">
        <v>1</v>
      </c>
      <c r="D7" s="14">
        <v>92</v>
      </c>
      <c r="E7" s="14">
        <v>1</v>
      </c>
      <c r="F7" s="14">
        <v>90</v>
      </c>
      <c r="G7" s="14">
        <v>1</v>
      </c>
      <c r="H7" s="14"/>
      <c r="I7" s="18">
        <f>95*(B7*C7+D7*E7+F7*G7)/((C7+E7+G7)*100)+H7</f>
        <v>84.86666666666666</v>
      </c>
    </row>
    <row r="8" spans="1:9" ht="15.5">
      <c r="A8" s="3" t="s">
        <v>193</v>
      </c>
      <c r="B8" s="4">
        <v>70</v>
      </c>
      <c r="C8" s="4">
        <v>1</v>
      </c>
      <c r="D8" s="4">
        <v>71</v>
      </c>
      <c r="E8" s="4">
        <v>1</v>
      </c>
      <c r="F8" s="4">
        <v>71</v>
      </c>
      <c r="G8" s="4">
        <v>1</v>
      </c>
      <c r="H8" s="4"/>
      <c r="I8" s="5">
        <f>95*(B8*C8+D8*E8+F8*G8)/((C8+E8+G8)*100)+H8</f>
        <v>67.13333333333334</v>
      </c>
    </row>
    <row r="9" spans="1:9" ht="15.5">
      <c r="A9" s="3" t="s">
        <v>194</v>
      </c>
      <c r="B9" s="4">
        <v>70</v>
      </c>
      <c r="C9" s="4">
        <v>1</v>
      </c>
      <c r="D9" s="4">
        <v>71</v>
      </c>
      <c r="E9" s="4">
        <v>1</v>
      </c>
      <c r="F9" s="4">
        <v>71</v>
      </c>
      <c r="G9" s="4">
        <v>1</v>
      </c>
      <c r="H9" s="4"/>
      <c r="I9" s="5">
        <f>95*(B9*C9+D9*E9+F9*G9)/((C9+E9+G9)*100)+H9</f>
        <v>67.13333333333334</v>
      </c>
    </row>
    <row r="10" spans="1:9" ht="15.5">
      <c r="A10" s="3" t="s">
        <v>196</v>
      </c>
      <c r="B10" s="4"/>
      <c r="C10" s="4"/>
      <c r="D10" s="4"/>
      <c r="E10" s="4"/>
      <c r="F10" s="4"/>
      <c r="G10" s="4"/>
      <c r="H10" s="4"/>
      <c r="I10" s="5"/>
    </row>
    <row r="11" spans="1:9" ht="15.5">
      <c r="A11" s="3"/>
      <c r="B11" s="4"/>
      <c r="C11" s="4"/>
      <c r="D11" s="4"/>
      <c r="E11" s="4"/>
      <c r="F11" s="4"/>
      <c r="G11" s="4"/>
      <c r="H11" s="4"/>
      <c r="I11" s="4"/>
    </row>
    <row r="12" spans="1:9" ht="15.5">
      <c r="A12" s="3"/>
      <c r="B12" s="4"/>
      <c r="C12" s="4"/>
      <c r="D12" s="4"/>
      <c r="E12" s="4"/>
      <c r="F12" s="4"/>
      <c r="G12" s="4"/>
      <c r="H12" s="4"/>
      <c r="I12" s="4"/>
    </row>
    <row r="13" spans="1:9" ht="15.5">
      <c r="A13" s="6" t="s">
        <v>13</v>
      </c>
      <c r="B13" s="4"/>
      <c r="C13" s="4"/>
      <c r="D13" s="4"/>
      <c r="E13" s="4"/>
      <c r="F13" s="4"/>
      <c r="G13" s="4"/>
      <c r="H13" s="4"/>
      <c r="I13" s="5">
        <f>AVERAGE(I7:I10)</f>
        <v>73.044444444444437</v>
      </c>
    </row>
    <row r="14" spans="1:9" ht="15.5">
      <c r="A14" s="3"/>
      <c r="B14" s="4"/>
      <c r="C14" s="4"/>
      <c r="D14" s="4"/>
      <c r="E14" s="4"/>
      <c r="F14" s="4"/>
      <c r="G14" s="4"/>
      <c r="H14" s="4"/>
      <c r="I14" s="4"/>
    </row>
    <row r="15" spans="1:9" ht="15.5">
      <c r="A15" s="3" t="s">
        <v>14</v>
      </c>
      <c r="B15" s="4" t="s">
        <v>24</v>
      </c>
      <c r="C15" s="4">
        <f>B15*0.4</f>
        <v>1.6</v>
      </c>
      <c r="D15" s="4"/>
      <c r="E15" s="4"/>
      <c r="F15" s="4"/>
      <c r="G15" s="4"/>
      <c r="H15" s="4"/>
      <c r="I15" s="4"/>
    </row>
  </sheetData>
  <sortState xmlns:xlrd2="http://schemas.microsoft.com/office/spreadsheetml/2017/richdata2" ref="A7:I9">
    <sortCondition descending="1" ref="I7:I9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I19"/>
  <sheetViews>
    <sheetView topLeftCell="B6" workbookViewId="0">
      <selection activeCell="I7" sqref="I7:I9"/>
    </sheetView>
  </sheetViews>
  <sheetFormatPr defaultRowHeight="14.5"/>
  <cols>
    <col min="1" max="1" width="47" customWidth="1"/>
    <col min="9" max="9" width="15" customWidth="1"/>
  </cols>
  <sheetData>
    <row r="2" spans="1:9">
      <c r="A2" s="20" t="s">
        <v>197</v>
      </c>
      <c r="B2" s="21"/>
      <c r="C2" s="21"/>
      <c r="D2" s="21"/>
      <c r="E2" s="21"/>
      <c r="F2" s="21"/>
      <c r="G2" s="21"/>
      <c r="H2" s="21"/>
      <c r="I2" s="21"/>
    </row>
    <row r="5" spans="1:9" ht="130" customHeight="1">
      <c r="A5" s="22" t="s">
        <v>2</v>
      </c>
      <c r="B5" s="22" t="s">
        <v>38</v>
      </c>
      <c r="C5" s="23"/>
      <c r="D5" s="22" t="s">
        <v>39</v>
      </c>
      <c r="E5" s="23"/>
      <c r="F5" s="22" t="s">
        <v>172</v>
      </c>
      <c r="G5" s="23"/>
      <c r="H5" s="22" t="s">
        <v>7</v>
      </c>
      <c r="I5" s="22" t="s">
        <v>8</v>
      </c>
    </row>
    <row r="6" spans="1:9" ht="16" customHeight="1">
      <c r="A6" s="24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24"/>
      <c r="I6" s="24"/>
    </row>
    <row r="7" spans="1:9" ht="15.5">
      <c r="A7" s="16" t="s">
        <v>202</v>
      </c>
      <c r="B7" s="14">
        <v>85</v>
      </c>
      <c r="C7" s="14">
        <v>1</v>
      </c>
      <c r="D7" s="14">
        <v>70</v>
      </c>
      <c r="E7" s="14">
        <v>1</v>
      </c>
      <c r="F7" s="14">
        <v>88</v>
      </c>
      <c r="G7" s="14">
        <v>1</v>
      </c>
      <c r="H7" s="14"/>
      <c r="I7" s="18">
        <f>95*(B7*C7+D7*E7+F7*G7)/((C7+E7+G7)*100)+H7</f>
        <v>76.95</v>
      </c>
    </row>
    <row r="8" spans="1:9" ht="15.5">
      <c r="A8" s="16" t="s">
        <v>203</v>
      </c>
      <c r="B8" s="14">
        <v>64</v>
      </c>
      <c r="C8" s="14">
        <v>1</v>
      </c>
      <c r="D8" s="14">
        <v>90</v>
      </c>
      <c r="E8" s="14">
        <v>1</v>
      </c>
      <c r="F8" s="14">
        <v>79</v>
      </c>
      <c r="G8" s="14">
        <v>1</v>
      </c>
      <c r="H8" s="14"/>
      <c r="I8" s="18">
        <f>95*(B8*C8+D8*E8+F8*G8)/((C8+E8+G8)*100)+H8</f>
        <v>73.783333333333331</v>
      </c>
    </row>
    <row r="9" spans="1:9" ht="15.5">
      <c r="A9" s="16" t="s">
        <v>205</v>
      </c>
      <c r="B9" s="14">
        <v>65</v>
      </c>
      <c r="C9" s="14">
        <v>1</v>
      </c>
      <c r="D9" s="14">
        <v>61</v>
      </c>
      <c r="E9" s="14">
        <v>1</v>
      </c>
      <c r="F9" s="14">
        <v>86</v>
      </c>
      <c r="G9" s="14">
        <v>1</v>
      </c>
      <c r="H9" s="14"/>
      <c r="I9" s="18">
        <f>95*(B9*C9+D9*E9+F9*G9)/((C9+E9+G9)*100)+H9</f>
        <v>67.13333333333334</v>
      </c>
    </row>
    <row r="10" spans="1:9" ht="15.5">
      <c r="A10" s="3" t="s">
        <v>198</v>
      </c>
      <c r="B10" s="4"/>
      <c r="C10" s="4"/>
      <c r="D10" s="4"/>
      <c r="E10" s="4"/>
      <c r="F10" s="4"/>
      <c r="G10" s="4"/>
      <c r="H10" s="4"/>
      <c r="I10" s="5"/>
    </row>
    <row r="11" spans="1:9" ht="15.5">
      <c r="A11" s="3" t="s">
        <v>199</v>
      </c>
      <c r="B11" s="4"/>
      <c r="C11" s="4"/>
      <c r="D11" s="4"/>
      <c r="E11" s="4"/>
      <c r="F11" s="4"/>
      <c r="G11" s="4"/>
      <c r="H11" s="4"/>
      <c r="I11" s="5"/>
    </row>
    <row r="12" spans="1:9" ht="15.5">
      <c r="A12" s="3" t="s">
        <v>200</v>
      </c>
      <c r="B12" s="4"/>
      <c r="C12" s="4"/>
      <c r="D12" s="4"/>
      <c r="E12" s="4"/>
      <c r="F12" s="4"/>
      <c r="G12" s="4"/>
      <c r="H12" s="4"/>
      <c r="I12" s="5"/>
    </row>
    <row r="13" spans="1:9" ht="15.5">
      <c r="A13" s="3" t="s">
        <v>201</v>
      </c>
      <c r="B13" s="4"/>
      <c r="C13" s="4"/>
      <c r="D13" s="4"/>
      <c r="E13" s="4"/>
      <c r="F13" s="4"/>
      <c r="G13" s="4"/>
      <c r="H13" s="4"/>
      <c r="I13" s="5"/>
    </row>
    <row r="14" spans="1:9" ht="15.5">
      <c r="A14" s="3" t="s">
        <v>204</v>
      </c>
      <c r="B14" s="4"/>
      <c r="C14" s="4"/>
      <c r="D14" s="4"/>
      <c r="E14" s="4"/>
      <c r="F14" s="4"/>
      <c r="G14" s="4"/>
      <c r="H14" s="4"/>
      <c r="I14" s="5"/>
    </row>
    <row r="15" spans="1:9" ht="15.5">
      <c r="A15" s="3"/>
      <c r="B15" s="4"/>
      <c r="C15" s="4"/>
      <c r="D15" s="4"/>
      <c r="E15" s="4"/>
      <c r="F15" s="4"/>
      <c r="G15" s="4"/>
      <c r="H15" s="4"/>
      <c r="I15" s="4"/>
    </row>
    <row r="16" spans="1:9" ht="15.5">
      <c r="A16" s="3"/>
      <c r="B16" s="4"/>
      <c r="C16" s="4"/>
      <c r="D16" s="4"/>
      <c r="E16" s="4"/>
      <c r="F16" s="4"/>
      <c r="G16" s="4"/>
      <c r="H16" s="4"/>
      <c r="I16" s="4"/>
    </row>
    <row r="17" spans="1:9" ht="15.5">
      <c r="A17" s="6" t="s">
        <v>13</v>
      </c>
      <c r="B17" s="4"/>
      <c r="C17" s="4"/>
      <c r="D17" s="4"/>
      <c r="E17" s="4"/>
      <c r="F17" s="4"/>
      <c r="G17" s="4"/>
      <c r="H17" s="4"/>
      <c r="I17" s="5">
        <f>AVERAGE(I7:I14)</f>
        <v>72.62222222222222</v>
      </c>
    </row>
    <row r="18" spans="1:9" ht="15.5">
      <c r="A18" s="3"/>
      <c r="B18" s="4"/>
      <c r="C18" s="4"/>
      <c r="D18" s="4"/>
      <c r="E18" s="4"/>
      <c r="F18" s="4"/>
      <c r="G18" s="4"/>
      <c r="H18" s="4"/>
      <c r="I18" s="4"/>
    </row>
    <row r="19" spans="1:9" ht="15.5">
      <c r="A19" s="3" t="s">
        <v>14</v>
      </c>
      <c r="B19" s="4" t="s">
        <v>101</v>
      </c>
      <c r="C19" s="4">
        <f>B19*0.4</f>
        <v>3.2</v>
      </c>
      <c r="D19" s="4"/>
      <c r="E19" s="4"/>
      <c r="F19" s="4"/>
      <c r="G19" s="4"/>
      <c r="H19" s="4"/>
      <c r="I19" s="4"/>
    </row>
  </sheetData>
  <sortState xmlns:xlrd2="http://schemas.microsoft.com/office/spreadsheetml/2017/richdata2" ref="A7:I14">
    <sortCondition descending="1" ref="I7:I14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K16"/>
  <sheetViews>
    <sheetView topLeftCell="A5" workbookViewId="0">
      <selection activeCell="J8" sqref="J8"/>
    </sheetView>
  </sheetViews>
  <sheetFormatPr defaultRowHeight="14.5"/>
  <cols>
    <col min="1" max="1" width="47" customWidth="1"/>
    <col min="11" max="11" width="15" customWidth="1"/>
  </cols>
  <sheetData>
    <row r="2" spans="1:11">
      <c r="A2" s="20" t="s">
        <v>206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5" spans="1:11" ht="130" customHeight="1">
      <c r="A5" s="22" t="s">
        <v>2</v>
      </c>
      <c r="B5" s="22" t="s">
        <v>207</v>
      </c>
      <c r="C5" s="23"/>
      <c r="D5" s="22" t="s">
        <v>208</v>
      </c>
      <c r="E5" s="23"/>
      <c r="F5" s="22" t="s">
        <v>209</v>
      </c>
      <c r="G5" s="23"/>
      <c r="H5" s="22" t="s">
        <v>210</v>
      </c>
      <c r="I5" s="23"/>
      <c r="J5" s="22" t="s">
        <v>7</v>
      </c>
      <c r="K5" s="22" t="s">
        <v>8</v>
      </c>
    </row>
    <row r="6" spans="1:11" ht="16" customHeight="1">
      <c r="A6" s="24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24"/>
      <c r="K6" s="24"/>
    </row>
    <row r="7" spans="1:11" ht="15.5">
      <c r="A7" s="16" t="s">
        <v>212</v>
      </c>
      <c r="B7" s="14">
        <v>95</v>
      </c>
      <c r="C7" s="14">
        <v>1</v>
      </c>
      <c r="D7" s="14">
        <v>97</v>
      </c>
      <c r="E7" s="14">
        <v>1</v>
      </c>
      <c r="F7" s="14">
        <v>96</v>
      </c>
      <c r="G7" s="14">
        <v>1</v>
      </c>
      <c r="H7" s="14">
        <v>94</v>
      </c>
      <c r="I7" s="14">
        <v>1</v>
      </c>
      <c r="J7" s="14">
        <v>3</v>
      </c>
      <c r="K7" s="18">
        <f>95*(B7*C7+D7*E7+F7*G7+H7*I7)/((C7+E7+G7+I7)*100)+J7</f>
        <v>93.724999999999994</v>
      </c>
    </row>
    <row r="8" spans="1:11" ht="15.5">
      <c r="A8" s="16" t="s">
        <v>211</v>
      </c>
      <c r="B8" s="14">
        <v>97</v>
      </c>
      <c r="C8" s="14">
        <v>1</v>
      </c>
      <c r="D8" s="14">
        <v>93</v>
      </c>
      <c r="E8" s="14">
        <v>1</v>
      </c>
      <c r="F8" s="14">
        <v>98</v>
      </c>
      <c r="G8" s="14">
        <v>1</v>
      </c>
      <c r="H8" s="14">
        <v>92</v>
      </c>
      <c r="I8" s="14">
        <v>1</v>
      </c>
      <c r="J8" s="14"/>
      <c r="K8" s="18">
        <f>95*(B8*C8+D8*E8+F8*G8+H8*I8)/((C8+E8+G8+I8)*100)+J8</f>
        <v>90.25</v>
      </c>
    </row>
    <row r="9" spans="1:11" ht="15.5">
      <c r="A9" s="3" t="s">
        <v>213</v>
      </c>
      <c r="B9" s="4">
        <v>70</v>
      </c>
      <c r="C9" s="4">
        <v>1</v>
      </c>
      <c r="D9" s="4">
        <v>70</v>
      </c>
      <c r="E9" s="4">
        <v>1</v>
      </c>
      <c r="F9" s="4">
        <v>70</v>
      </c>
      <c r="G9" s="4">
        <v>1</v>
      </c>
      <c r="H9" s="4">
        <v>70</v>
      </c>
      <c r="I9" s="4">
        <v>1</v>
      </c>
      <c r="J9" s="4"/>
      <c r="K9" s="5">
        <f>95*(B9*C9+D9*E9+F9*G9+H9*I9)/((C9+E9+G9+I9)*100)+J9</f>
        <v>66.5</v>
      </c>
    </row>
    <row r="10" spans="1:11" ht="15.5">
      <c r="A10" s="3" t="s">
        <v>214</v>
      </c>
      <c r="B10" s="4"/>
      <c r="C10" s="4"/>
      <c r="D10" s="4"/>
      <c r="E10" s="4"/>
      <c r="F10" s="4"/>
      <c r="G10" s="4"/>
      <c r="H10" s="4"/>
      <c r="I10" s="4"/>
      <c r="J10" s="4"/>
      <c r="K10" s="5"/>
    </row>
    <row r="11" spans="1:11" ht="15.5">
      <c r="A11" s="3" t="s">
        <v>215</v>
      </c>
      <c r="B11" s="4"/>
      <c r="C11" s="4"/>
      <c r="D11" s="4"/>
      <c r="E11" s="4"/>
      <c r="F11" s="4"/>
      <c r="G11" s="4"/>
      <c r="H11" s="4"/>
      <c r="I11" s="4"/>
      <c r="J11" s="4"/>
      <c r="K11" s="5"/>
    </row>
    <row r="12" spans="1:11" ht="15.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5.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ht="15.5">
      <c r="A14" s="6" t="s">
        <v>13</v>
      </c>
      <c r="B14" s="4"/>
      <c r="C14" s="4"/>
      <c r="D14" s="4"/>
      <c r="E14" s="4"/>
      <c r="F14" s="4"/>
      <c r="G14" s="4"/>
      <c r="H14" s="4"/>
      <c r="I14" s="4"/>
      <c r="J14" s="4"/>
      <c r="K14" s="5">
        <f>AVERAGE(K7:K11)</f>
        <v>83.49166666666666</v>
      </c>
    </row>
    <row r="15" spans="1:11" ht="15.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5.5">
      <c r="A16" s="3" t="s">
        <v>14</v>
      </c>
      <c r="B16" s="4" t="s">
        <v>69</v>
      </c>
      <c r="C16" s="4">
        <f>B16*0.4</f>
        <v>2</v>
      </c>
      <c r="D16" s="4"/>
      <c r="E16" s="4"/>
      <c r="F16" s="4"/>
      <c r="G16" s="4"/>
      <c r="H16" s="4"/>
      <c r="I16" s="4"/>
      <c r="J16" s="4"/>
      <c r="K16" s="4"/>
    </row>
  </sheetData>
  <sortState xmlns:xlrd2="http://schemas.microsoft.com/office/spreadsheetml/2017/richdata2" ref="A7:K9">
    <sortCondition descending="1" ref="K7:K9"/>
  </sortState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I14"/>
  <sheetViews>
    <sheetView topLeftCell="D5" workbookViewId="0">
      <selection activeCell="I7" sqref="I7"/>
    </sheetView>
  </sheetViews>
  <sheetFormatPr defaultRowHeight="14.5"/>
  <cols>
    <col min="1" max="1" width="47" customWidth="1"/>
    <col min="9" max="9" width="15" customWidth="1"/>
  </cols>
  <sheetData>
    <row r="2" spans="1:9">
      <c r="A2" s="20" t="s">
        <v>216</v>
      </c>
      <c r="B2" s="21"/>
      <c r="C2" s="21"/>
      <c r="D2" s="21"/>
      <c r="E2" s="21"/>
      <c r="F2" s="21"/>
      <c r="G2" s="21"/>
      <c r="H2" s="21"/>
      <c r="I2" s="21"/>
    </row>
    <row r="5" spans="1:9" ht="130" customHeight="1">
      <c r="A5" s="22" t="s">
        <v>2</v>
      </c>
      <c r="B5" s="22" t="s">
        <v>217</v>
      </c>
      <c r="C5" s="23"/>
      <c r="D5" s="22" t="s">
        <v>218</v>
      </c>
      <c r="E5" s="23"/>
      <c r="F5" s="22" t="s">
        <v>219</v>
      </c>
      <c r="G5" s="23"/>
      <c r="H5" s="22" t="s">
        <v>7</v>
      </c>
      <c r="I5" s="22" t="s">
        <v>8</v>
      </c>
    </row>
    <row r="6" spans="1:9" ht="16" customHeight="1">
      <c r="A6" s="24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24"/>
      <c r="I6" s="24"/>
    </row>
    <row r="7" spans="1:9" ht="15.5">
      <c r="A7" s="16" t="s">
        <v>222</v>
      </c>
      <c r="B7" s="14">
        <v>96</v>
      </c>
      <c r="C7" s="14">
        <v>1</v>
      </c>
      <c r="D7" s="14">
        <v>96</v>
      </c>
      <c r="E7" s="14">
        <v>1</v>
      </c>
      <c r="F7" s="14">
        <v>95</v>
      </c>
      <c r="G7" s="14">
        <v>1</v>
      </c>
      <c r="H7" s="14">
        <v>5</v>
      </c>
      <c r="I7" s="18">
        <f>95*(B7*C7+D7*E7+F7*G7)/((C7+E7+G7)*100)+H7</f>
        <v>95.88333333333334</v>
      </c>
    </row>
    <row r="8" spans="1:9" ht="15.5">
      <c r="A8" s="3" t="s">
        <v>220</v>
      </c>
      <c r="B8" s="4">
        <v>82</v>
      </c>
      <c r="C8" s="4">
        <v>1</v>
      </c>
      <c r="D8" s="4">
        <v>82</v>
      </c>
      <c r="E8" s="4">
        <v>1</v>
      </c>
      <c r="F8" s="4">
        <v>96</v>
      </c>
      <c r="G8" s="4">
        <v>1</v>
      </c>
      <c r="H8" s="4"/>
      <c r="I8" s="5">
        <f>95*(B8*C8+D8*E8+F8*G8)/((C8+E8+G8)*100)+H8</f>
        <v>82.333333333333329</v>
      </c>
    </row>
    <row r="9" spans="1:9" ht="15.5">
      <c r="A9" s="3" t="s">
        <v>221</v>
      </c>
      <c r="B9" s="4">
        <v>72</v>
      </c>
      <c r="C9" s="4">
        <v>1</v>
      </c>
      <c r="D9" s="4">
        <v>72</v>
      </c>
      <c r="E9" s="4">
        <v>1</v>
      </c>
      <c r="F9" s="4">
        <v>96</v>
      </c>
      <c r="G9" s="4">
        <v>1</v>
      </c>
      <c r="H9" s="4"/>
      <c r="I9" s="5">
        <f>95*(B9*C9+D9*E9+F9*G9)/((C9+E9+G9)*100)+H9</f>
        <v>76</v>
      </c>
    </row>
    <row r="10" spans="1:9" ht="15.5">
      <c r="A10" s="3"/>
      <c r="B10" s="4"/>
      <c r="C10" s="4"/>
      <c r="D10" s="4"/>
      <c r="E10" s="4"/>
      <c r="F10" s="4"/>
      <c r="G10" s="4"/>
      <c r="H10" s="4"/>
      <c r="I10" s="4"/>
    </row>
    <row r="11" spans="1:9" ht="15.5">
      <c r="A11" s="3"/>
      <c r="B11" s="4"/>
      <c r="C11" s="4"/>
      <c r="D11" s="4"/>
      <c r="E11" s="4"/>
      <c r="F11" s="4"/>
      <c r="G11" s="4"/>
      <c r="H11" s="4"/>
      <c r="I11" s="4"/>
    </row>
    <row r="12" spans="1:9" ht="15.5">
      <c r="A12" s="6" t="s">
        <v>13</v>
      </c>
      <c r="B12" s="4"/>
      <c r="C12" s="4"/>
      <c r="D12" s="4"/>
      <c r="E12" s="4"/>
      <c r="F12" s="4"/>
      <c r="G12" s="4"/>
      <c r="H12" s="4"/>
      <c r="I12" s="5">
        <f>AVERAGE(I7:I9)</f>
        <v>84.738888888888894</v>
      </c>
    </row>
    <row r="13" spans="1:9" ht="15.5">
      <c r="A13" s="3"/>
      <c r="B13" s="4"/>
      <c r="C13" s="4"/>
      <c r="D13" s="4"/>
      <c r="E13" s="4"/>
      <c r="F13" s="4"/>
      <c r="G13" s="4"/>
      <c r="H13" s="4"/>
      <c r="I13" s="4"/>
    </row>
    <row r="14" spans="1:9" ht="15.5">
      <c r="A14" s="3" t="s">
        <v>14</v>
      </c>
      <c r="B14" s="4" t="s">
        <v>133</v>
      </c>
      <c r="C14" s="4">
        <f>B14*0.4</f>
        <v>1.2000000000000002</v>
      </c>
      <c r="D14" s="4"/>
      <c r="E14" s="4"/>
      <c r="F14" s="4"/>
      <c r="G14" s="4"/>
      <c r="H14" s="4"/>
      <c r="I14" s="4"/>
    </row>
  </sheetData>
  <sortState xmlns:xlrd2="http://schemas.microsoft.com/office/spreadsheetml/2017/richdata2" ref="A7:I9">
    <sortCondition descending="1" ref="I7:I9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K26"/>
  <sheetViews>
    <sheetView topLeftCell="A6" workbookViewId="0">
      <selection activeCell="A7" sqref="A7:A12"/>
    </sheetView>
  </sheetViews>
  <sheetFormatPr defaultRowHeight="14.5"/>
  <cols>
    <col min="1" max="1" width="47" customWidth="1"/>
    <col min="11" max="11" width="15" customWidth="1"/>
  </cols>
  <sheetData>
    <row r="2" spans="1:11">
      <c r="A2" s="20" t="s">
        <v>223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5" spans="1:11" ht="130" customHeight="1">
      <c r="A5" s="22" t="s">
        <v>2</v>
      </c>
      <c r="B5" s="22" t="s">
        <v>207</v>
      </c>
      <c r="C5" s="23"/>
      <c r="D5" s="22" t="s">
        <v>208</v>
      </c>
      <c r="E5" s="23"/>
      <c r="F5" s="22" t="s">
        <v>209</v>
      </c>
      <c r="G5" s="23"/>
      <c r="H5" s="22" t="s">
        <v>210</v>
      </c>
      <c r="I5" s="23"/>
      <c r="J5" s="22" t="s">
        <v>7</v>
      </c>
      <c r="K5" s="22" t="s">
        <v>8</v>
      </c>
    </row>
    <row r="6" spans="1:11" ht="16" customHeight="1">
      <c r="A6" s="24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24"/>
      <c r="K6" s="24"/>
    </row>
    <row r="7" spans="1:11" ht="15.5">
      <c r="A7" s="16" t="s">
        <v>224</v>
      </c>
      <c r="B7" s="14">
        <v>88</v>
      </c>
      <c r="C7" s="14">
        <v>1</v>
      </c>
      <c r="D7" s="14">
        <v>87</v>
      </c>
      <c r="E7" s="14">
        <v>1</v>
      </c>
      <c r="F7" s="14">
        <v>89</v>
      </c>
      <c r="G7" s="14">
        <v>1</v>
      </c>
      <c r="H7" s="14">
        <v>88</v>
      </c>
      <c r="I7" s="14">
        <v>1</v>
      </c>
      <c r="J7" s="14"/>
      <c r="K7" s="18">
        <f t="shared" ref="K7:K18" si="0">95*(B7*C7+D7*E7+F7*G7+H7*I7)/((C7+E7+G7+I7)*100)+J7</f>
        <v>83.6</v>
      </c>
    </row>
    <row r="8" spans="1:11" ht="15.5">
      <c r="A8" s="16" t="s">
        <v>226</v>
      </c>
      <c r="B8" s="14">
        <v>83</v>
      </c>
      <c r="C8" s="14">
        <v>1</v>
      </c>
      <c r="D8" s="14">
        <v>85</v>
      </c>
      <c r="E8" s="14">
        <v>1</v>
      </c>
      <c r="F8" s="14">
        <v>85</v>
      </c>
      <c r="G8" s="14">
        <v>1</v>
      </c>
      <c r="H8" s="14">
        <v>84</v>
      </c>
      <c r="I8" s="14">
        <v>1</v>
      </c>
      <c r="J8" s="14"/>
      <c r="K8" s="18">
        <f t="shared" si="0"/>
        <v>80.037499999999994</v>
      </c>
    </row>
    <row r="9" spans="1:11" ht="15.5">
      <c r="A9" s="16" t="s">
        <v>238</v>
      </c>
      <c r="B9" s="14">
        <v>83</v>
      </c>
      <c r="C9" s="14">
        <v>1</v>
      </c>
      <c r="D9" s="14">
        <v>85</v>
      </c>
      <c r="E9" s="14">
        <v>1</v>
      </c>
      <c r="F9" s="14">
        <v>85</v>
      </c>
      <c r="G9" s="14">
        <v>1</v>
      </c>
      <c r="H9" s="14">
        <v>84</v>
      </c>
      <c r="I9" s="14">
        <v>1</v>
      </c>
      <c r="J9" s="14"/>
      <c r="K9" s="18">
        <f t="shared" si="0"/>
        <v>80.037499999999994</v>
      </c>
    </row>
    <row r="10" spans="1:11" ht="15.5">
      <c r="A10" s="16" t="s">
        <v>230</v>
      </c>
      <c r="B10" s="14">
        <v>81</v>
      </c>
      <c r="C10" s="14">
        <v>1</v>
      </c>
      <c r="D10" s="14">
        <v>82</v>
      </c>
      <c r="E10" s="14">
        <v>1</v>
      </c>
      <c r="F10" s="14">
        <v>83</v>
      </c>
      <c r="G10" s="14">
        <v>1</v>
      </c>
      <c r="H10" s="14">
        <v>82</v>
      </c>
      <c r="I10" s="14">
        <v>1</v>
      </c>
      <c r="J10" s="14"/>
      <c r="K10" s="18">
        <f t="shared" si="0"/>
        <v>77.900000000000006</v>
      </c>
    </row>
    <row r="11" spans="1:11" ht="15.5">
      <c r="A11" s="16" t="s">
        <v>231</v>
      </c>
      <c r="B11" s="14">
        <v>81</v>
      </c>
      <c r="C11" s="14">
        <v>1</v>
      </c>
      <c r="D11" s="14">
        <v>82</v>
      </c>
      <c r="E11" s="14">
        <v>1</v>
      </c>
      <c r="F11" s="14">
        <v>83</v>
      </c>
      <c r="G11" s="14">
        <v>1</v>
      </c>
      <c r="H11" s="14">
        <v>82</v>
      </c>
      <c r="I11" s="14">
        <v>1</v>
      </c>
      <c r="J11" s="14"/>
      <c r="K11" s="18">
        <f t="shared" si="0"/>
        <v>77.900000000000006</v>
      </c>
    </row>
    <row r="12" spans="1:11" ht="15.5">
      <c r="A12" s="16" t="s">
        <v>234</v>
      </c>
      <c r="B12" s="14">
        <v>81</v>
      </c>
      <c r="C12" s="14">
        <v>1</v>
      </c>
      <c r="D12" s="14">
        <v>82</v>
      </c>
      <c r="E12" s="14">
        <v>1</v>
      </c>
      <c r="F12" s="14">
        <v>83</v>
      </c>
      <c r="G12" s="14">
        <v>1</v>
      </c>
      <c r="H12" s="14">
        <v>82</v>
      </c>
      <c r="I12" s="14">
        <v>1</v>
      </c>
      <c r="J12" s="14"/>
      <c r="K12" s="18">
        <f t="shared" si="0"/>
        <v>77.900000000000006</v>
      </c>
    </row>
    <row r="13" spans="1:11" ht="15.5">
      <c r="A13" s="3" t="s">
        <v>227</v>
      </c>
      <c r="B13" s="4">
        <v>73</v>
      </c>
      <c r="C13" s="4">
        <v>1</v>
      </c>
      <c r="D13" s="4">
        <v>70</v>
      </c>
      <c r="E13" s="4">
        <v>1</v>
      </c>
      <c r="F13" s="4">
        <v>74</v>
      </c>
      <c r="G13" s="4">
        <v>1</v>
      </c>
      <c r="H13" s="4">
        <v>66</v>
      </c>
      <c r="I13" s="4">
        <v>1</v>
      </c>
      <c r="J13" s="4"/>
      <c r="K13" s="5">
        <f t="shared" si="0"/>
        <v>67.212500000000006</v>
      </c>
    </row>
    <row r="14" spans="1:11" ht="15.5">
      <c r="A14" s="3" t="s">
        <v>232</v>
      </c>
      <c r="B14" s="4">
        <v>68</v>
      </c>
      <c r="C14" s="4">
        <v>1</v>
      </c>
      <c r="D14" s="4">
        <v>72</v>
      </c>
      <c r="E14" s="4">
        <v>1</v>
      </c>
      <c r="F14" s="4">
        <v>73</v>
      </c>
      <c r="G14" s="4">
        <v>1</v>
      </c>
      <c r="H14" s="4">
        <v>67</v>
      </c>
      <c r="I14" s="4">
        <v>1</v>
      </c>
      <c r="J14" s="4"/>
      <c r="K14" s="5">
        <f t="shared" si="0"/>
        <v>66.5</v>
      </c>
    </row>
    <row r="15" spans="1:11" ht="15.5">
      <c r="A15" s="3" t="s">
        <v>237</v>
      </c>
      <c r="B15" s="4">
        <v>71</v>
      </c>
      <c r="C15" s="4">
        <v>1</v>
      </c>
      <c r="D15" s="4">
        <v>67</v>
      </c>
      <c r="E15" s="4">
        <v>1</v>
      </c>
      <c r="F15" s="4">
        <v>68</v>
      </c>
      <c r="G15" s="4">
        <v>1</v>
      </c>
      <c r="H15" s="4">
        <v>73</v>
      </c>
      <c r="I15" s="4">
        <v>1</v>
      </c>
      <c r="J15" s="4"/>
      <c r="K15" s="5">
        <f t="shared" si="0"/>
        <v>66.262500000000003</v>
      </c>
    </row>
    <row r="16" spans="1:11" ht="15.5">
      <c r="A16" s="3" t="s">
        <v>228</v>
      </c>
      <c r="B16" s="4">
        <v>69</v>
      </c>
      <c r="C16" s="4">
        <v>1</v>
      </c>
      <c r="D16" s="4">
        <v>65</v>
      </c>
      <c r="E16" s="4">
        <v>1</v>
      </c>
      <c r="F16" s="4">
        <v>70</v>
      </c>
      <c r="G16" s="4">
        <v>1</v>
      </c>
      <c r="H16" s="4">
        <v>69</v>
      </c>
      <c r="I16" s="4">
        <v>1</v>
      </c>
      <c r="J16" s="4"/>
      <c r="K16" s="5">
        <f t="shared" si="0"/>
        <v>64.837500000000006</v>
      </c>
    </row>
    <row r="17" spans="1:11" ht="15.5">
      <c r="A17" s="3" t="s">
        <v>233</v>
      </c>
      <c r="B17" s="4">
        <v>68</v>
      </c>
      <c r="C17" s="4">
        <v>1</v>
      </c>
      <c r="D17" s="4">
        <v>67</v>
      </c>
      <c r="E17" s="4">
        <v>1</v>
      </c>
      <c r="F17" s="4">
        <v>65</v>
      </c>
      <c r="G17" s="4">
        <v>1</v>
      </c>
      <c r="H17" s="4">
        <v>72</v>
      </c>
      <c r="I17" s="4">
        <v>1</v>
      </c>
      <c r="J17" s="4"/>
      <c r="K17" s="5">
        <f t="shared" si="0"/>
        <v>64.599999999999994</v>
      </c>
    </row>
    <row r="18" spans="1:11" ht="15.5">
      <c r="A18" s="3" t="s">
        <v>229</v>
      </c>
      <c r="B18" s="4">
        <v>68</v>
      </c>
      <c r="C18" s="4">
        <v>1</v>
      </c>
      <c r="D18" s="4">
        <v>73</v>
      </c>
      <c r="E18" s="4">
        <v>1</v>
      </c>
      <c r="F18" s="4">
        <v>65</v>
      </c>
      <c r="G18" s="4">
        <v>1</v>
      </c>
      <c r="H18" s="4">
        <v>65</v>
      </c>
      <c r="I18" s="4">
        <v>1</v>
      </c>
      <c r="J18" s="4"/>
      <c r="K18" s="5">
        <f t="shared" si="0"/>
        <v>64.362499999999997</v>
      </c>
    </row>
    <row r="19" spans="1:11" ht="15.5">
      <c r="A19" s="3" t="s">
        <v>225</v>
      </c>
      <c r="B19" s="4"/>
      <c r="C19" s="4"/>
      <c r="D19" s="4"/>
      <c r="E19" s="4"/>
      <c r="F19" s="4"/>
      <c r="G19" s="4"/>
      <c r="H19" s="4"/>
      <c r="I19" s="4"/>
      <c r="J19" s="4"/>
      <c r="K19" s="5"/>
    </row>
    <row r="20" spans="1:11" ht="15.5">
      <c r="A20" s="3" t="s">
        <v>235</v>
      </c>
      <c r="B20" s="4"/>
      <c r="C20" s="4"/>
      <c r="D20" s="4"/>
      <c r="E20" s="4"/>
      <c r="F20" s="4"/>
      <c r="G20" s="4"/>
      <c r="H20" s="4"/>
      <c r="I20" s="4"/>
      <c r="J20" s="4"/>
      <c r="K20" s="5"/>
    </row>
    <row r="21" spans="1:11" ht="15.5">
      <c r="A21" s="3" t="s">
        <v>236</v>
      </c>
      <c r="B21" s="4"/>
      <c r="C21" s="4"/>
      <c r="D21" s="4"/>
      <c r="E21" s="4"/>
      <c r="F21" s="4"/>
      <c r="G21" s="4"/>
      <c r="H21" s="4"/>
      <c r="I21" s="4"/>
      <c r="J21" s="4"/>
      <c r="K21" s="5"/>
    </row>
    <row r="22" spans="1:11" ht="15.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ht="15.5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ht="15.5">
      <c r="A24" s="6" t="s">
        <v>13</v>
      </c>
      <c r="B24" s="4"/>
      <c r="C24" s="4"/>
      <c r="D24" s="4"/>
      <c r="E24" s="4"/>
      <c r="F24" s="4"/>
      <c r="G24" s="4"/>
      <c r="H24" s="4"/>
      <c r="I24" s="4"/>
      <c r="J24" s="4"/>
      <c r="K24" s="5">
        <f>AVERAGE(K7:K21)</f>
        <v>72.595833333333331</v>
      </c>
    </row>
    <row r="25" spans="1:11" ht="15.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ht="15.5">
      <c r="A26" s="3" t="s">
        <v>14</v>
      </c>
      <c r="B26" s="4" t="s">
        <v>239</v>
      </c>
      <c r="C26" s="4">
        <f>B26*0.4</f>
        <v>6</v>
      </c>
      <c r="D26" s="4"/>
      <c r="E26" s="4"/>
      <c r="F26" s="4"/>
      <c r="G26" s="4"/>
      <c r="H26" s="4"/>
      <c r="I26" s="4"/>
      <c r="J26" s="4"/>
      <c r="K26" s="4"/>
    </row>
  </sheetData>
  <sortState xmlns:xlrd2="http://schemas.microsoft.com/office/spreadsheetml/2017/richdata2" ref="A7:K21">
    <sortCondition descending="1" ref="K7:K21"/>
  </sortState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I18"/>
  <sheetViews>
    <sheetView topLeftCell="B5" workbookViewId="0">
      <selection activeCell="I8" sqref="I8"/>
    </sheetView>
  </sheetViews>
  <sheetFormatPr defaultRowHeight="14.5"/>
  <cols>
    <col min="1" max="1" width="47" customWidth="1"/>
    <col min="9" max="9" width="15" customWidth="1"/>
  </cols>
  <sheetData>
    <row r="2" spans="1:9">
      <c r="A2" s="20" t="s">
        <v>240</v>
      </c>
      <c r="B2" s="21"/>
      <c r="C2" s="21"/>
      <c r="D2" s="21"/>
      <c r="E2" s="21"/>
      <c r="F2" s="21"/>
      <c r="G2" s="21"/>
      <c r="H2" s="21"/>
      <c r="I2" s="21"/>
    </row>
    <row r="5" spans="1:9" ht="130" customHeight="1">
      <c r="A5" s="22" t="s">
        <v>2</v>
      </c>
      <c r="B5" s="22" t="s">
        <v>38</v>
      </c>
      <c r="C5" s="23"/>
      <c r="D5" s="22" t="s">
        <v>39</v>
      </c>
      <c r="E5" s="23"/>
      <c r="F5" s="22" t="s">
        <v>116</v>
      </c>
      <c r="G5" s="23"/>
      <c r="H5" s="22" t="s">
        <v>7</v>
      </c>
      <c r="I5" s="22" t="s">
        <v>8</v>
      </c>
    </row>
    <row r="6" spans="1:9" ht="16" customHeight="1">
      <c r="A6" s="24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24"/>
      <c r="I6" s="24"/>
    </row>
    <row r="7" spans="1:9" ht="15.5">
      <c r="A7" s="16" t="s">
        <v>242</v>
      </c>
      <c r="B7" s="14">
        <v>77</v>
      </c>
      <c r="C7" s="14">
        <v>1</v>
      </c>
      <c r="D7" s="14">
        <v>95</v>
      </c>
      <c r="E7" s="14">
        <v>1</v>
      </c>
      <c r="F7" s="14">
        <v>95</v>
      </c>
      <c r="G7" s="14">
        <v>1</v>
      </c>
      <c r="H7" s="14"/>
      <c r="I7" s="18">
        <f>95*(B7*C7+D7*E7+F7*G7)/((C7+E7+G7)*100)+H7</f>
        <v>84.55</v>
      </c>
    </row>
    <row r="8" spans="1:9" ht="15.5">
      <c r="A8" s="16" t="s">
        <v>241</v>
      </c>
      <c r="B8" s="14">
        <v>80</v>
      </c>
      <c r="C8" s="14">
        <v>1</v>
      </c>
      <c r="D8" s="14">
        <v>79</v>
      </c>
      <c r="E8" s="14">
        <v>1</v>
      </c>
      <c r="F8" s="14">
        <v>78</v>
      </c>
      <c r="G8" s="14">
        <v>1</v>
      </c>
      <c r="H8" s="14"/>
      <c r="I8" s="18">
        <f>95*(B8*C8+D8*E8+F8*G8)/((C8+E8+G8)*100)+H8</f>
        <v>75.05</v>
      </c>
    </row>
    <row r="9" spans="1:9" ht="15.5">
      <c r="A9" s="3" t="s">
        <v>244</v>
      </c>
      <c r="B9" s="4">
        <v>65</v>
      </c>
      <c r="C9" s="4">
        <v>1</v>
      </c>
      <c r="D9" s="4">
        <v>75</v>
      </c>
      <c r="E9" s="4">
        <v>1</v>
      </c>
      <c r="F9" s="4">
        <v>75</v>
      </c>
      <c r="G9" s="4">
        <v>1</v>
      </c>
      <c r="H9" s="4"/>
      <c r="I9" s="5">
        <f>95*(B9*C9+D9*E9+F9*G9)/((C9+E9+G9)*100)+H9</f>
        <v>68.083333333333329</v>
      </c>
    </row>
    <row r="10" spans="1:9" ht="15.5">
      <c r="A10" s="3" t="s">
        <v>243</v>
      </c>
      <c r="B10" s="4"/>
      <c r="C10" s="4"/>
      <c r="D10" s="4"/>
      <c r="E10" s="4"/>
      <c r="F10" s="4"/>
      <c r="G10" s="4"/>
      <c r="H10" s="4"/>
      <c r="I10" s="5"/>
    </row>
    <row r="11" spans="1:9" ht="15.5">
      <c r="A11" s="3" t="s">
        <v>245</v>
      </c>
      <c r="B11" s="4"/>
      <c r="C11" s="4"/>
      <c r="D11" s="4"/>
      <c r="E11" s="4"/>
      <c r="F11" s="4"/>
      <c r="G11" s="4"/>
      <c r="H11" s="4"/>
      <c r="I11" s="5"/>
    </row>
    <row r="12" spans="1:9" ht="15.5">
      <c r="A12" s="3" t="s">
        <v>246</v>
      </c>
      <c r="B12" s="4"/>
      <c r="C12" s="4"/>
      <c r="D12" s="4"/>
      <c r="E12" s="4"/>
      <c r="F12" s="4"/>
      <c r="G12" s="4"/>
      <c r="H12" s="4"/>
      <c r="I12" s="5"/>
    </row>
    <row r="13" spans="1:9" ht="15.5">
      <c r="A13" s="3" t="s">
        <v>247</v>
      </c>
      <c r="B13" s="4"/>
      <c r="C13" s="4"/>
      <c r="D13" s="4"/>
      <c r="E13" s="4"/>
      <c r="F13" s="4"/>
      <c r="G13" s="4"/>
      <c r="H13" s="4"/>
      <c r="I13" s="5"/>
    </row>
    <row r="14" spans="1:9" ht="15.5">
      <c r="A14" s="3"/>
      <c r="B14" s="4"/>
      <c r="C14" s="4"/>
      <c r="D14" s="4"/>
      <c r="E14" s="4"/>
      <c r="F14" s="4"/>
      <c r="G14" s="4"/>
      <c r="H14" s="4"/>
      <c r="I14" s="4"/>
    </row>
    <row r="15" spans="1:9" ht="15.5">
      <c r="A15" s="3"/>
      <c r="B15" s="4"/>
      <c r="C15" s="4"/>
      <c r="D15" s="4"/>
      <c r="E15" s="4"/>
      <c r="F15" s="4"/>
      <c r="G15" s="4"/>
      <c r="H15" s="4"/>
      <c r="I15" s="4"/>
    </row>
    <row r="16" spans="1:9" ht="15.5">
      <c r="A16" s="6" t="s">
        <v>13</v>
      </c>
      <c r="B16" s="4"/>
      <c r="C16" s="4"/>
      <c r="D16" s="4"/>
      <c r="E16" s="4"/>
      <c r="F16" s="4"/>
      <c r="G16" s="4"/>
      <c r="H16" s="4"/>
      <c r="I16" s="5">
        <f>AVERAGE(I7:I13)</f>
        <v>75.894444444444446</v>
      </c>
    </row>
    <row r="17" spans="1:9" ht="15.5">
      <c r="A17" s="3"/>
      <c r="B17" s="4"/>
      <c r="C17" s="4"/>
      <c r="D17" s="4"/>
      <c r="E17" s="4"/>
      <c r="F17" s="4"/>
      <c r="G17" s="4"/>
      <c r="H17" s="4"/>
      <c r="I17" s="4"/>
    </row>
    <row r="18" spans="1:9" ht="15.5">
      <c r="A18" s="3" t="s">
        <v>14</v>
      </c>
      <c r="B18" s="4" t="s">
        <v>248</v>
      </c>
      <c r="C18" s="4">
        <f>B18*0.4</f>
        <v>2.8000000000000003</v>
      </c>
      <c r="D18" s="4"/>
      <c r="E18" s="4"/>
      <c r="F18" s="4"/>
      <c r="G18" s="4"/>
      <c r="H18" s="4"/>
      <c r="I18" s="4"/>
    </row>
  </sheetData>
  <sortState xmlns:xlrd2="http://schemas.microsoft.com/office/spreadsheetml/2017/richdata2" ref="A7:I13">
    <sortCondition descending="1" ref="I7:I13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5"/>
  <sheetViews>
    <sheetView topLeftCell="C5" workbookViewId="0">
      <selection activeCell="I7" sqref="I7"/>
    </sheetView>
  </sheetViews>
  <sheetFormatPr defaultRowHeight="14.5"/>
  <cols>
    <col min="1" max="1" width="47" customWidth="1"/>
    <col min="9" max="9" width="15" customWidth="1"/>
  </cols>
  <sheetData>
    <row r="2" spans="1:9">
      <c r="A2" s="20" t="s">
        <v>16</v>
      </c>
      <c r="B2" s="21"/>
      <c r="C2" s="21"/>
      <c r="D2" s="21"/>
      <c r="E2" s="21"/>
      <c r="F2" s="21"/>
      <c r="G2" s="21"/>
      <c r="H2" s="21"/>
      <c r="I2" s="21"/>
    </row>
    <row r="5" spans="1:9" ht="130" customHeight="1">
      <c r="A5" s="22" t="s">
        <v>2</v>
      </c>
      <c r="B5" s="22" t="s">
        <v>17</v>
      </c>
      <c r="C5" s="23"/>
      <c r="D5" s="22" t="s">
        <v>18</v>
      </c>
      <c r="E5" s="23"/>
      <c r="F5" s="22" t="s">
        <v>19</v>
      </c>
      <c r="G5" s="23"/>
      <c r="H5" s="22" t="s">
        <v>7</v>
      </c>
      <c r="I5" s="22" t="s">
        <v>8</v>
      </c>
    </row>
    <row r="6" spans="1:9" ht="16" customHeight="1">
      <c r="A6" s="24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24"/>
      <c r="I6" s="24"/>
    </row>
    <row r="7" spans="1:9" ht="15.5">
      <c r="A7" s="16" t="s">
        <v>22</v>
      </c>
      <c r="B7" s="14">
        <v>92</v>
      </c>
      <c r="C7" s="14">
        <v>1</v>
      </c>
      <c r="D7" s="14">
        <v>90</v>
      </c>
      <c r="E7" s="14">
        <v>1</v>
      </c>
      <c r="F7" s="14">
        <v>85</v>
      </c>
      <c r="G7" s="14">
        <v>1</v>
      </c>
      <c r="H7" s="14"/>
      <c r="I7" s="18">
        <f>95*(B7*C7+D7*E7+F7*G7)/((C7+E7+G7)*100)+H7</f>
        <v>84.55</v>
      </c>
    </row>
    <row r="8" spans="1:9" ht="15.5">
      <c r="A8" s="3" t="s">
        <v>20</v>
      </c>
      <c r="B8" s="4"/>
      <c r="C8" s="4"/>
      <c r="D8" s="4"/>
      <c r="E8" s="4"/>
      <c r="F8" s="4"/>
      <c r="G8" s="4"/>
      <c r="H8" s="4"/>
      <c r="I8" s="5"/>
    </row>
    <row r="9" spans="1:9" ht="15.5">
      <c r="A9" s="3" t="s">
        <v>21</v>
      </c>
      <c r="B9" s="4"/>
      <c r="C9" s="4"/>
      <c r="D9" s="4"/>
      <c r="E9" s="4"/>
      <c r="F9" s="4"/>
      <c r="G9" s="4"/>
      <c r="H9" s="4"/>
      <c r="I9" s="5"/>
    </row>
    <row r="10" spans="1:9" ht="15.5">
      <c r="A10" s="3" t="s">
        <v>23</v>
      </c>
      <c r="B10" s="4"/>
      <c r="C10" s="4"/>
      <c r="D10" s="4"/>
      <c r="E10" s="4"/>
      <c r="F10" s="4"/>
      <c r="G10" s="4"/>
      <c r="H10" s="4"/>
      <c r="I10" s="5"/>
    </row>
    <row r="11" spans="1:9" ht="15.5">
      <c r="A11" s="3"/>
      <c r="B11" s="4"/>
      <c r="C11" s="4"/>
      <c r="D11" s="4"/>
      <c r="E11" s="4"/>
      <c r="F11" s="4"/>
      <c r="G11" s="4"/>
      <c r="H11" s="4"/>
      <c r="I11" s="4"/>
    </row>
    <row r="12" spans="1:9" ht="15.5">
      <c r="A12" s="3"/>
      <c r="B12" s="4"/>
      <c r="C12" s="4"/>
      <c r="D12" s="4"/>
      <c r="E12" s="4"/>
      <c r="F12" s="4"/>
      <c r="G12" s="4"/>
      <c r="H12" s="4"/>
      <c r="I12" s="4"/>
    </row>
    <row r="13" spans="1:9" ht="15.5">
      <c r="A13" s="6" t="s">
        <v>13</v>
      </c>
      <c r="B13" s="4"/>
      <c r="C13" s="4"/>
      <c r="D13" s="4"/>
      <c r="E13" s="4"/>
      <c r="F13" s="4"/>
      <c r="G13" s="4"/>
      <c r="H13" s="4"/>
      <c r="I13" s="5">
        <f>AVERAGE(I7:I10)</f>
        <v>84.55</v>
      </c>
    </row>
    <row r="14" spans="1:9" ht="15.5">
      <c r="A14" s="3"/>
      <c r="B14" s="4"/>
      <c r="C14" s="4"/>
      <c r="D14" s="4"/>
      <c r="E14" s="4"/>
      <c r="F14" s="4"/>
      <c r="G14" s="4"/>
      <c r="H14" s="4"/>
      <c r="I14" s="4"/>
    </row>
    <row r="15" spans="1:9" ht="15.5">
      <c r="A15" s="3" t="s">
        <v>14</v>
      </c>
      <c r="B15" s="4" t="s">
        <v>24</v>
      </c>
      <c r="C15" s="4">
        <f>B15*0.4</f>
        <v>1.6</v>
      </c>
      <c r="D15" s="4"/>
      <c r="E15" s="4"/>
      <c r="F15" s="4"/>
      <c r="G15" s="4"/>
      <c r="H15" s="4"/>
      <c r="I15" s="4"/>
    </row>
  </sheetData>
  <sortState xmlns:xlrd2="http://schemas.microsoft.com/office/spreadsheetml/2017/richdata2" ref="A7:I10">
    <sortCondition descending="1" ref="I7:I10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I16"/>
  <sheetViews>
    <sheetView topLeftCell="D1" zoomScale="66" workbookViewId="0">
      <selection activeCell="I7" sqref="I7:I8"/>
    </sheetView>
  </sheetViews>
  <sheetFormatPr defaultRowHeight="14.5"/>
  <cols>
    <col min="1" max="1" width="47" customWidth="1"/>
    <col min="3" max="3" width="9" bestFit="1" customWidth="1"/>
    <col min="5" max="5" width="9" bestFit="1" customWidth="1"/>
    <col min="7" max="7" width="9" bestFit="1" customWidth="1"/>
    <col min="9" max="9" width="15" customWidth="1"/>
  </cols>
  <sheetData>
    <row r="2" spans="1:9">
      <c r="A2" s="20" t="s">
        <v>249</v>
      </c>
      <c r="B2" s="21"/>
      <c r="C2" s="21"/>
      <c r="D2" s="21"/>
      <c r="E2" s="21"/>
      <c r="F2" s="21"/>
      <c r="G2" s="21"/>
      <c r="H2" s="21"/>
      <c r="I2" s="21"/>
    </row>
    <row r="5" spans="1:9" ht="130" customHeight="1">
      <c r="A5" s="22" t="s">
        <v>2</v>
      </c>
      <c r="B5" s="22" t="s">
        <v>217</v>
      </c>
      <c r="C5" s="23"/>
      <c r="D5" s="22" t="s">
        <v>218</v>
      </c>
      <c r="E5" s="23"/>
      <c r="F5" s="22" t="s">
        <v>219</v>
      </c>
      <c r="G5" s="23"/>
      <c r="H5" s="22" t="s">
        <v>7</v>
      </c>
      <c r="I5" s="22" t="s">
        <v>8</v>
      </c>
    </row>
    <row r="6" spans="1:9" ht="16" customHeight="1">
      <c r="A6" s="24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24"/>
      <c r="I6" s="24"/>
    </row>
    <row r="7" spans="1:9" ht="15.5">
      <c r="A7" s="16" t="s">
        <v>251</v>
      </c>
      <c r="B7" s="14">
        <v>96</v>
      </c>
      <c r="C7" s="14">
        <v>1</v>
      </c>
      <c r="D7" s="14">
        <v>96</v>
      </c>
      <c r="E7" s="14">
        <v>1</v>
      </c>
      <c r="F7" s="14">
        <v>83</v>
      </c>
      <c r="G7" s="14">
        <v>1</v>
      </c>
      <c r="H7" s="14"/>
      <c r="I7" s="18">
        <f>95*(B7*C7+D7*E7+F7*G7)/((C7+E7+G7)*100)+H7</f>
        <v>87.083333333333329</v>
      </c>
    </row>
    <row r="8" spans="1:9" ht="15.5">
      <c r="A8" s="16" t="s">
        <v>252</v>
      </c>
      <c r="B8" s="14">
        <v>74</v>
      </c>
      <c r="C8" s="14">
        <v>1</v>
      </c>
      <c r="D8" s="14">
        <v>74</v>
      </c>
      <c r="E8" s="14">
        <v>1</v>
      </c>
      <c r="F8" s="14">
        <v>88</v>
      </c>
      <c r="G8" s="14">
        <v>1</v>
      </c>
      <c r="H8" s="14"/>
      <c r="I8" s="18">
        <f>95*(B8*C8+D8*E8+F8*G8)/((C8+E8+G8)*100)+H8</f>
        <v>74.733333333333334</v>
      </c>
    </row>
    <row r="9" spans="1:9" ht="15.5">
      <c r="A9" s="3" t="s">
        <v>250</v>
      </c>
      <c r="B9" s="4">
        <v>74</v>
      </c>
      <c r="C9" s="4">
        <v>1</v>
      </c>
      <c r="D9" s="4">
        <v>78</v>
      </c>
      <c r="E9" s="4">
        <v>1</v>
      </c>
      <c r="F9" s="4">
        <v>83</v>
      </c>
      <c r="G9" s="4">
        <v>1</v>
      </c>
      <c r="H9" s="4"/>
      <c r="I9" s="5">
        <f>95*(B9*C9+D9*E9+F9*G9)/((C9+E9+G9)*100)+H9</f>
        <v>74.416666666666671</v>
      </c>
    </row>
    <row r="10" spans="1:9" ht="15.5">
      <c r="A10" s="3" t="s">
        <v>254</v>
      </c>
      <c r="B10" s="4">
        <v>74</v>
      </c>
      <c r="C10" s="4">
        <v>1</v>
      </c>
      <c r="D10" s="4">
        <v>72</v>
      </c>
      <c r="E10" s="4">
        <v>1</v>
      </c>
      <c r="F10" s="4">
        <v>83</v>
      </c>
      <c r="G10" s="4">
        <v>1</v>
      </c>
      <c r="H10" s="4"/>
      <c r="I10" s="5">
        <f>95*(B10*C10+D10*E10+F10*G10)/((C10+E10+G10)*100)+H10</f>
        <v>72.516666666666666</v>
      </c>
    </row>
    <row r="11" spans="1:9" ht="15.5">
      <c r="A11" s="3" t="s">
        <v>253</v>
      </c>
      <c r="B11" s="4"/>
      <c r="C11" s="4"/>
      <c r="D11" s="4"/>
      <c r="E11" s="4"/>
      <c r="F11" s="4"/>
      <c r="G11" s="4"/>
      <c r="H11" s="4"/>
      <c r="I11" s="5"/>
    </row>
    <row r="12" spans="1:9" ht="15.5">
      <c r="A12" s="3"/>
      <c r="B12" s="4"/>
      <c r="C12" s="4"/>
      <c r="D12" s="4"/>
      <c r="E12" s="4"/>
      <c r="F12" s="4"/>
      <c r="G12" s="4"/>
      <c r="H12" s="4"/>
      <c r="I12" s="4"/>
    </row>
    <row r="13" spans="1:9" ht="15.5">
      <c r="A13" s="3"/>
      <c r="B13" s="4"/>
      <c r="C13" s="4"/>
      <c r="D13" s="4"/>
      <c r="E13" s="4"/>
      <c r="F13" s="4"/>
      <c r="G13" s="4"/>
      <c r="H13" s="4"/>
      <c r="I13" s="4"/>
    </row>
    <row r="14" spans="1:9" ht="15.5">
      <c r="A14" s="6" t="s">
        <v>13</v>
      </c>
      <c r="B14" s="4"/>
      <c r="C14" s="4"/>
      <c r="D14" s="4"/>
      <c r="E14" s="4"/>
      <c r="F14" s="4"/>
      <c r="G14" s="4"/>
      <c r="H14" s="4"/>
      <c r="I14" s="5">
        <f>AVERAGE(I7:I11)</f>
        <v>77.1875</v>
      </c>
    </row>
    <row r="15" spans="1:9" ht="15.5">
      <c r="A15" s="3"/>
      <c r="B15" s="4"/>
      <c r="C15" s="4"/>
      <c r="D15" s="4"/>
      <c r="E15" s="4"/>
      <c r="F15" s="4"/>
      <c r="G15" s="4"/>
      <c r="H15" s="4"/>
      <c r="I15" s="4"/>
    </row>
    <row r="16" spans="1:9" ht="15.5">
      <c r="A16" s="3" t="s">
        <v>14</v>
      </c>
      <c r="B16" s="4" t="s">
        <v>69</v>
      </c>
      <c r="C16" s="4">
        <f>B16*0.4</f>
        <v>2</v>
      </c>
      <c r="D16" s="4"/>
      <c r="E16" s="4"/>
      <c r="F16" s="4"/>
      <c r="G16" s="4"/>
      <c r="H16" s="4"/>
      <c r="I16" s="4"/>
    </row>
  </sheetData>
  <sortState xmlns:xlrd2="http://schemas.microsoft.com/office/spreadsheetml/2017/richdata2" ref="A7:I11">
    <sortCondition descending="1" ref="I7:I11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I16"/>
  <sheetViews>
    <sheetView topLeftCell="D5" workbookViewId="0">
      <selection activeCell="I7" sqref="I7"/>
    </sheetView>
  </sheetViews>
  <sheetFormatPr defaultRowHeight="14.5"/>
  <cols>
    <col min="1" max="1" width="47" customWidth="1"/>
    <col min="9" max="9" width="15" customWidth="1"/>
  </cols>
  <sheetData>
    <row r="2" spans="1:9">
      <c r="A2" s="20" t="s">
        <v>255</v>
      </c>
      <c r="B2" s="21"/>
      <c r="C2" s="21"/>
      <c r="D2" s="21"/>
      <c r="E2" s="21"/>
      <c r="F2" s="21"/>
      <c r="G2" s="21"/>
      <c r="H2" s="21"/>
      <c r="I2" s="21"/>
    </row>
    <row r="5" spans="1:9" ht="130" customHeight="1">
      <c r="A5" s="22" t="s">
        <v>2</v>
      </c>
      <c r="B5" s="22" t="s">
        <v>61</v>
      </c>
      <c r="C5" s="23"/>
      <c r="D5" s="22" t="s">
        <v>62</v>
      </c>
      <c r="E5" s="23"/>
      <c r="F5" s="22" t="s">
        <v>63</v>
      </c>
      <c r="G5" s="23"/>
      <c r="H5" s="22" t="s">
        <v>7</v>
      </c>
      <c r="I5" s="22" t="s">
        <v>8</v>
      </c>
    </row>
    <row r="6" spans="1:9" ht="16" customHeight="1">
      <c r="A6" s="24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24"/>
      <c r="I6" s="24"/>
    </row>
    <row r="7" spans="1:9" ht="15.5">
      <c r="A7" s="16" t="s">
        <v>259</v>
      </c>
      <c r="B7" s="14">
        <v>85</v>
      </c>
      <c r="C7" s="14">
        <v>1</v>
      </c>
      <c r="D7" s="14">
        <v>80</v>
      </c>
      <c r="E7" s="14">
        <v>1</v>
      </c>
      <c r="F7" s="14">
        <v>85</v>
      </c>
      <c r="G7" s="14">
        <v>1</v>
      </c>
      <c r="H7" s="14">
        <v>1</v>
      </c>
      <c r="I7" s="18">
        <f>95*(B7*C7+D7*E7+F7*G7)/((C7+E7+G7)*100)+H7</f>
        <v>80.166666666666671</v>
      </c>
    </row>
    <row r="8" spans="1:9" ht="15.5">
      <c r="A8" s="3" t="s">
        <v>256</v>
      </c>
      <c r="B8" s="4"/>
      <c r="C8" s="4"/>
      <c r="D8" s="4"/>
      <c r="E8" s="4"/>
      <c r="F8" s="4"/>
      <c r="G8" s="4"/>
      <c r="H8" s="4"/>
      <c r="I8" s="5"/>
    </row>
    <row r="9" spans="1:9" ht="15.5">
      <c r="A9" s="3" t="s">
        <v>257</v>
      </c>
      <c r="B9" s="4"/>
      <c r="C9" s="4"/>
      <c r="D9" s="4"/>
      <c r="E9" s="4"/>
      <c r="F9" s="4"/>
      <c r="G9" s="4"/>
      <c r="H9" s="4"/>
      <c r="I9" s="5"/>
    </row>
    <row r="10" spans="1:9" ht="15.5">
      <c r="A10" s="3" t="s">
        <v>258</v>
      </c>
      <c r="B10" s="4"/>
      <c r="C10" s="4"/>
      <c r="D10" s="4"/>
      <c r="E10" s="4"/>
      <c r="F10" s="4"/>
      <c r="G10" s="4"/>
      <c r="H10" s="4"/>
      <c r="I10" s="5"/>
    </row>
    <row r="11" spans="1:9" ht="15.5">
      <c r="A11" s="3" t="s">
        <v>260</v>
      </c>
      <c r="B11" s="4"/>
      <c r="C11" s="4"/>
      <c r="D11" s="4"/>
      <c r="E11" s="4"/>
      <c r="F11" s="4"/>
      <c r="G11" s="4"/>
      <c r="H11" s="4"/>
      <c r="I11" s="5"/>
    </row>
    <row r="12" spans="1:9" ht="15.5">
      <c r="A12" s="3"/>
      <c r="B12" s="4"/>
      <c r="C12" s="4"/>
      <c r="D12" s="4"/>
      <c r="E12" s="4"/>
      <c r="F12" s="4"/>
      <c r="G12" s="4"/>
      <c r="H12" s="4"/>
      <c r="I12" s="4"/>
    </row>
    <row r="13" spans="1:9" ht="15.5">
      <c r="A13" s="3"/>
      <c r="B13" s="4"/>
      <c r="C13" s="4"/>
      <c r="D13" s="4"/>
      <c r="E13" s="4"/>
      <c r="F13" s="4"/>
      <c r="G13" s="4"/>
      <c r="H13" s="4"/>
      <c r="I13" s="4"/>
    </row>
    <row r="14" spans="1:9" ht="15.5">
      <c r="A14" s="6" t="s">
        <v>13</v>
      </c>
      <c r="B14" s="4"/>
      <c r="C14" s="4"/>
      <c r="D14" s="4"/>
      <c r="E14" s="4"/>
      <c r="F14" s="4"/>
      <c r="G14" s="4"/>
      <c r="H14" s="4"/>
      <c r="I14" s="5">
        <f>AVERAGE(I7:I11)</f>
        <v>80.166666666666671</v>
      </c>
    </row>
    <row r="15" spans="1:9" ht="15.5">
      <c r="A15" s="3"/>
      <c r="B15" s="4"/>
      <c r="C15" s="4"/>
      <c r="D15" s="4"/>
      <c r="E15" s="4"/>
      <c r="F15" s="4"/>
      <c r="G15" s="4"/>
      <c r="H15" s="4"/>
      <c r="I15" s="4"/>
    </row>
    <row r="16" spans="1:9" ht="15.5">
      <c r="A16" s="3" t="s">
        <v>14</v>
      </c>
      <c r="B16" s="4" t="s">
        <v>69</v>
      </c>
      <c r="C16" s="4">
        <f>B16*0.4</f>
        <v>2</v>
      </c>
      <c r="D16" s="4"/>
      <c r="E16" s="4"/>
      <c r="F16" s="4"/>
      <c r="G16" s="4"/>
      <c r="H16" s="4"/>
      <c r="I16" s="4"/>
    </row>
  </sheetData>
  <sortState xmlns:xlrd2="http://schemas.microsoft.com/office/spreadsheetml/2017/richdata2" ref="A7:I11">
    <sortCondition descending="1" ref="I7:I11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K16"/>
  <sheetViews>
    <sheetView topLeftCell="G1" zoomScale="65" workbookViewId="0">
      <selection activeCell="K7" sqref="K7:K8"/>
    </sheetView>
  </sheetViews>
  <sheetFormatPr defaultRowHeight="14.5"/>
  <cols>
    <col min="1" max="1" width="47" customWidth="1"/>
    <col min="3" max="3" width="9.1796875" bestFit="1" customWidth="1"/>
    <col min="7" max="7" width="9.1796875" bestFit="1" customWidth="1"/>
    <col min="11" max="11" width="15" customWidth="1"/>
  </cols>
  <sheetData>
    <row r="2" spans="1:11">
      <c r="A2" s="20" t="s">
        <v>261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5" spans="1:11" ht="130" customHeight="1">
      <c r="A5" s="22" t="s">
        <v>2</v>
      </c>
      <c r="B5" s="22" t="s">
        <v>71</v>
      </c>
      <c r="C5" s="23"/>
      <c r="D5" s="22" t="s">
        <v>262</v>
      </c>
      <c r="E5" s="23"/>
      <c r="F5" s="22" t="s">
        <v>263</v>
      </c>
      <c r="G5" s="23"/>
      <c r="H5" s="22" t="s">
        <v>264</v>
      </c>
      <c r="I5" s="23"/>
      <c r="J5" s="22" t="s">
        <v>7</v>
      </c>
      <c r="K5" s="22" t="s">
        <v>8</v>
      </c>
    </row>
    <row r="6" spans="1:11" ht="16" customHeight="1">
      <c r="A6" s="24"/>
      <c r="B6" s="15" t="s">
        <v>9</v>
      </c>
      <c r="C6" s="15" t="s">
        <v>10</v>
      </c>
      <c r="D6" s="15" t="s">
        <v>9</v>
      </c>
      <c r="E6" s="15" t="s">
        <v>10</v>
      </c>
      <c r="F6" s="15" t="s">
        <v>9</v>
      </c>
      <c r="G6" s="15" t="s">
        <v>10</v>
      </c>
      <c r="H6" s="15" t="s">
        <v>9</v>
      </c>
      <c r="I6" s="15" t="s">
        <v>10</v>
      </c>
      <c r="J6" s="24"/>
      <c r="K6" s="24"/>
    </row>
    <row r="7" spans="1:11" ht="15.5">
      <c r="A7" s="16" t="s">
        <v>266</v>
      </c>
      <c r="B7" s="17">
        <v>85</v>
      </c>
      <c r="C7" s="17">
        <v>1</v>
      </c>
      <c r="D7" s="17">
        <v>80</v>
      </c>
      <c r="E7" s="17">
        <v>1</v>
      </c>
      <c r="F7" s="17">
        <v>90</v>
      </c>
      <c r="G7" s="17">
        <v>1</v>
      </c>
      <c r="H7" s="17"/>
      <c r="I7" s="17">
        <v>1</v>
      </c>
      <c r="J7" s="14"/>
      <c r="K7" s="18">
        <f>95*(B7*C7+D7*E7+F7*G7)/((C7+E7+G7)*100)+J7</f>
        <v>80.75</v>
      </c>
    </row>
    <row r="8" spans="1:11" ht="15.5">
      <c r="A8" s="16" t="s">
        <v>265</v>
      </c>
      <c r="B8" s="17">
        <v>71</v>
      </c>
      <c r="C8" s="17">
        <v>1</v>
      </c>
      <c r="D8" s="17">
        <v>92</v>
      </c>
      <c r="E8" s="17">
        <v>1</v>
      </c>
      <c r="F8" s="17">
        <v>90</v>
      </c>
      <c r="G8" s="17">
        <v>1</v>
      </c>
      <c r="H8" s="17"/>
      <c r="I8" s="17">
        <v>1</v>
      </c>
      <c r="J8" s="14"/>
      <c r="K8" s="18">
        <f>95*(B8*C8+D8*E8+F8*G8)/((C8+E8+G8)*100)+J8</f>
        <v>80.11666666666666</v>
      </c>
    </row>
    <row r="9" spans="1:11" ht="15.5">
      <c r="A9" s="3" t="s">
        <v>268</v>
      </c>
      <c r="B9" s="15">
        <v>76</v>
      </c>
      <c r="C9" s="15">
        <v>1</v>
      </c>
      <c r="D9" s="15">
        <v>72</v>
      </c>
      <c r="E9" s="15">
        <v>1</v>
      </c>
      <c r="F9" s="15"/>
      <c r="G9" s="15">
        <v>1</v>
      </c>
      <c r="H9" s="15">
        <v>77</v>
      </c>
      <c r="I9" s="15">
        <v>1</v>
      </c>
      <c r="J9" s="4"/>
      <c r="K9" s="5">
        <f>95*(B9*C9+D9*E9+H9*I9)/((C9+E9+I9)*100)+J9</f>
        <v>71.25</v>
      </c>
    </row>
    <row r="10" spans="1:11" ht="15.5">
      <c r="A10" s="3" t="s">
        <v>269</v>
      </c>
      <c r="B10" s="15">
        <v>73</v>
      </c>
      <c r="C10" s="15">
        <v>1</v>
      </c>
      <c r="D10" s="15">
        <v>70</v>
      </c>
      <c r="E10" s="15">
        <v>1</v>
      </c>
      <c r="F10" s="15"/>
      <c r="G10" s="15">
        <v>1</v>
      </c>
      <c r="H10" s="15">
        <v>70</v>
      </c>
      <c r="I10" s="15">
        <v>1</v>
      </c>
      <c r="J10" s="4"/>
      <c r="K10" s="5">
        <f>95*(B10*C10+D10*E10+H10*I10)/((C10+E10+I10)*100)+J10</f>
        <v>67.45</v>
      </c>
    </row>
    <row r="11" spans="1:11" ht="15.5">
      <c r="A11" s="3" t="s">
        <v>267</v>
      </c>
      <c r="B11" s="15">
        <v>70</v>
      </c>
      <c r="C11" s="15">
        <v>1</v>
      </c>
      <c r="D11" s="15">
        <v>70</v>
      </c>
      <c r="E11" s="15">
        <v>1</v>
      </c>
      <c r="F11" s="15"/>
      <c r="G11" s="15">
        <v>1</v>
      </c>
      <c r="H11" s="15">
        <v>70</v>
      </c>
      <c r="I11" s="15">
        <v>1</v>
      </c>
      <c r="J11" s="4"/>
      <c r="K11" s="5">
        <f>95*(B11*C11+D11*E11+H11*I11)/((C11+E11+I11)*100)+J11</f>
        <v>66.5</v>
      </c>
    </row>
    <row r="12" spans="1:11" ht="15.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5.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ht="15.5">
      <c r="A14" s="6" t="s">
        <v>13</v>
      </c>
      <c r="B14" s="4"/>
      <c r="C14" s="4"/>
      <c r="D14" s="4"/>
      <c r="E14" s="4"/>
      <c r="F14" s="4"/>
      <c r="G14" s="4"/>
      <c r="H14" s="4"/>
      <c r="I14" s="4"/>
      <c r="J14" s="4"/>
      <c r="K14" s="5">
        <f>AVERAGE(K7:K11)</f>
        <v>73.213333333333338</v>
      </c>
    </row>
    <row r="15" spans="1:11" ht="15.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5.5">
      <c r="A16" s="3" t="s">
        <v>14</v>
      </c>
      <c r="B16" s="4" t="s">
        <v>69</v>
      </c>
      <c r="C16" s="4">
        <f>B16*0.4</f>
        <v>2</v>
      </c>
      <c r="D16" s="4"/>
      <c r="E16" s="4"/>
      <c r="F16" s="4"/>
      <c r="G16" s="4"/>
      <c r="H16" s="4"/>
      <c r="I16" s="4"/>
      <c r="J16" s="4"/>
      <c r="K16" s="4"/>
    </row>
  </sheetData>
  <sortState xmlns:xlrd2="http://schemas.microsoft.com/office/spreadsheetml/2017/richdata2" ref="A7:K11">
    <sortCondition descending="1" ref="K7:K11"/>
  </sortState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I25"/>
  <sheetViews>
    <sheetView zoomScale="55" zoomScaleNormal="55" workbookViewId="0">
      <selection activeCell="I10" sqref="I10"/>
    </sheetView>
  </sheetViews>
  <sheetFormatPr defaultRowHeight="14.5"/>
  <cols>
    <col min="1" max="1" width="47" customWidth="1"/>
    <col min="9" max="9" width="15" customWidth="1"/>
  </cols>
  <sheetData>
    <row r="2" spans="1:9">
      <c r="A2" s="20" t="s">
        <v>270</v>
      </c>
      <c r="B2" s="21"/>
      <c r="C2" s="21"/>
      <c r="D2" s="21"/>
      <c r="E2" s="21"/>
      <c r="F2" s="21"/>
      <c r="G2" s="21"/>
      <c r="H2" s="21"/>
      <c r="I2" s="21"/>
    </row>
    <row r="5" spans="1:9" ht="130" customHeight="1">
      <c r="A5" s="22" t="s">
        <v>2</v>
      </c>
      <c r="B5" s="22" t="s">
        <v>38</v>
      </c>
      <c r="C5" s="23"/>
      <c r="D5" s="22" t="s">
        <v>39</v>
      </c>
      <c r="E5" s="23"/>
      <c r="F5" s="22" t="s">
        <v>271</v>
      </c>
      <c r="G5" s="23"/>
      <c r="H5" s="22" t="s">
        <v>7</v>
      </c>
      <c r="I5" s="22" t="s">
        <v>8</v>
      </c>
    </row>
    <row r="6" spans="1:9" ht="16" customHeight="1">
      <c r="A6" s="24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24"/>
      <c r="I6" s="24"/>
    </row>
    <row r="7" spans="1:9" ht="15.5">
      <c r="A7" s="16" t="s">
        <v>278</v>
      </c>
      <c r="B7" s="14">
        <v>90</v>
      </c>
      <c r="C7" s="14">
        <v>1</v>
      </c>
      <c r="D7" s="14">
        <v>90</v>
      </c>
      <c r="E7" s="14">
        <v>1</v>
      </c>
      <c r="F7" s="14">
        <v>93</v>
      </c>
      <c r="G7" s="14">
        <v>1</v>
      </c>
      <c r="H7" s="14"/>
      <c r="I7" s="18">
        <f>95*(B7*C7+D7*E7+F7*G7)/((C7+E7+G7)*100)+H7</f>
        <v>86.45</v>
      </c>
    </row>
    <row r="8" spans="1:9" ht="15.5">
      <c r="A8" s="16" t="s">
        <v>282</v>
      </c>
      <c r="B8" s="14">
        <v>75</v>
      </c>
      <c r="C8" s="14">
        <v>1</v>
      </c>
      <c r="D8" s="14">
        <v>71</v>
      </c>
      <c r="E8" s="14">
        <v>1</v>
      </c>
      <c r="F8" s="14">
        <v>80</v>
      </c>
      <c r="G8" s="14">
        <v>1</v>
      </c>
      <c r="H8" s="14"/>
      <c r="I8" s="18">
        <f>95*(B8*C8+D8*E8+F8*G8)/((C8+E8+G8)*100)+H8</f>
        <v>71.566666666666663</v>
      </c>
    </row>
    <row r="9" spans="1:9" ht="15.5">
      <c r="A9" s="16" t="s">
        <v>272</v>
      </c>
      <c r="B9" s="14">
        <v>70</v>
      </c>
      <c r="C9" s="14">
        <v>1</v>
      </c>
      <c r="D9" s="14">
        <v>81</v>
      </c>
      <c r="E9" s="14">
        <v>1</v>
      </c>
      <c r="F9" s="14">
        <v>67</v>
      </c>
      <c r="G9" s="14">
        <v>1</v>
      </c>
      <c r="H9" s="14"/>
      <c r="I9" s="18">
        <f>95*(B9*C9+D9*E9+F9*G9)/((C9+E9+G9)*100)+H9</f>
        <v>69.033333333333331</v>
      </c>
    </row>
    <row r="10" spans="1:9" ht="15.5">
      <c r="A10" s="16" t="s">
        <v>281</v>
      </c>
      <c r="B10" s="14">
        <v>70</v>
      </c>
      <c r="C10" s="14">
        <v>1</v>
      </c>
      <c r="D10" s="14">
        <v>81</v>
      </c>
      <c r="E10" s="14">
        <v>1</v>
      </c>
      <c r="F10" s="14">
        <v>67</v>
      </c>
      <c r="G10" s="14">
        <v>1</v>
      </c>
      <c r="H10" s="14"/>
      <c r="I10" s="18">
        <f>95*(B10*C10+D10*E10+F10*G10)/((C10+E10+G10)*100)+H10</f>
        <v>69.033333333333331</v>
      </c>
    </row>
    <row r="11" spans="1:9" ht="15.5">
      <c r="A11" s="3" t="s">
        <v>273</v>
      </c>
      <c r="B11" s="4"/>
      <c r="C11" s="4"/>
      <c r="D11" s="4"/>
      <c r="E11" s="4"/>
      <c r="F11" s="4"/>
      <c r="G11" s="4"/>
      <c r="H11" s="4"/>
      <c r="I11" s="5"/>
    </row>
    <row r="12" spans="1:9" ht="15.5">
      <c r="A12" s="3" t="s">
        <v>274</v>
      </c>
      <c r="B12" s="4"/>
      <c r="C12" s="4"/>
      <c r="D12" s="4"/>
      <c r="E12" s="4"/>
      <c r="F12" s="4"/>
      <c r="G12" s="4"/>
      <c r="H12" s="4"/>
      <c r="I12" s="5"/>
    </row>
    <row r="13" spans="1:9" ht="15.5">
      <c r="A13" s="3" t="s">
        <v>275</v>
      </c>
      <c r="B13" s="4"/>
      <c r="C13" s="4"/>
      <c r="D13" s="4"/>
      <c r="E13" s="4"/>
      <c r="F13" s="4"/>
      <c r="G13" s="4"/>
      <c r="H13" s="4"/>
      <c r="I13" s="5"/>
    </row>
    <row r="14" spans="1:9" ht="15.5">
      <c r="A14" s="3" t="s">
        <v>276</v>
      </c>
      <c r="B14" s="4"/>
      <c r="C14" s="4"/>
      <c r="D14" s="4"/>
      <c r="E14" s="4"/>
      <c r="F14" s="4"/>
      <c r="G14" s="4"/>
      <c r="H14" s="4"/>
      <c r="I14" s="5"/>
    </row>
    <row r="15" spans="1:9" ht="15.5">
      <c r="A15" s="3" t="s">
        <v>277</v>
      </c>
      <c r="B15" s="4"/>
      <c r="C15" s="4"/>
      <c r="D15" s="4"/>
      <c r="E15" s="4"/>
      <c r="F15" s="4"/>
      <c r="G15" s="4"/>
      <c r="H15" s="4"/>
      <c r="I15" s="5"/>
    </row>
    <row r="16" spans="1:9" ht="15.5">
      <c r="A16" s="3" t="s">
        <v>279</v>
      </c>
      <c r="B16" s="4"/>
      <c r="C16" s="4"/>
      <c r="D16" s="4"/>
      <c r="E16" s="4"/>
      <c r="F16" s="4"/>
      <c r="G16" s="4"/>
      <c r="H16" s="4"/>
      <c r="I16" s="5"/>
    </row>
    <row r="17" spans="1:9" ht="15.5">
      <c r="A17" s="3" t="s">
        <v>280</v>
      </c>
      <c r="B17" s="4"/>
      <c r="C17" s="4"/>
      <c r="D17" s="4"/>
      <c r="E17" s="4"/>
      <c r="F17" s="4"/>
      <c r="G17" s="4"/>
      <c r="H17" s="4"/>
      <c r="I17" s="5"/>
    </row>
    <row r="18" spans="1:9" ht="15.5">
      <c r="A18" s="3" t="s">
        <v>283</v>
      </c>
      <c r="B18" s="4"/>
      <c r="C18" s="4"/>
      <c r="D18" s="4"/>
      <c r="E18" s="4"/>
      <c r="F18" s="4"/>
      <c r="G18" s="4"/>
      <c r="H18" s="4"/>
      <c r="I18" s="5"/>
    </row>
    <row r="19" spans="1:9" ht="15.5">
      <c r="A19" s="3" t="s">
        <v>284</v>
      </c>
      <c r="B19" s="4"/>
      <c r="C19" s="4"/>
      <c r="D19" s="4"/>
      <c r="E19" s="4"/>
      <c r="F19" s="4"/>
      <c r="G19" s="4"/>
      <c r="H19" s="4"/>
      <c r="I19" s="5"/>
    </row>
    <row r="20" spans="1:9" ht="15.5">
      <c r="A20" s="3" t="s">
        <v>285</v>
      </c>
      <c r="B20" s="4"/>
      <c r="C20" s="4"/>
      <c r="D20" s="4"/>
      <c r="E20" s="4"/>
      <c r="F20" s="4"/>
      <c r="G20" s="4"/>
      <c r="H20" s="4"/>
      <c r="I20" s="5"/>
    </row>
    <row r="21" spans="1:9" ht="15.5">
      <c r="A21" s="3"/>
      <c r="B21" s="4"/>
      <c r="C21" s="4"/>
      <c r="D21" s="4"/>
      <c r="E21" s="4"/>
      <c r="F21" s="4"/>
      <c r="G21" s="4"/>
      <c r="H21" s="4"/>
      <c r="I21" s="4"/>
    </row>
    <row r="22" spans="1:9" ht="15.5">
      <c r="A22" s="3"/>
      <c r="B22" s="4"/>
      <c r="C22" s="4"/>
      <c r="D22" s="4"/>
      <c r="E22" s="4"/>
      <c r="F22" s="4"/>
      <c r="G22" s="4"/>
      <c r="H22" s="4"/>
      <c r="I22" s="4"/>
    </row>
    <row r="23" spans="1:9" ht="15.5">
      <c r="A23" s="6" t="s">
        <v>13</v>
      </c>
      <c r="B23" s="4"/>
      <c r="C23" s="4"/>
      <c r="D23" s="4"/>
      <c r="E23" s="4"/>
      <c r="F23" s="4"/>
      <c r="G23" s="4"/>
      <c r="H23" s="4"/>
      <c r="I23" s="5">
        <f>AVERAGE(I7:I20)</f>
        <v>74.020833333333329</v>
      </c>
    </row>
    <row r="24" spans="1:9" ht="15.5">
      <c r="A24" s="3"/>
      <c r="B24" s="4"/>
      <c r="C24" s="4"/>
      <c r="D24" s="4"/>
      <c r="E24" s="4"/>
      <c r="F24" s="4"/>
      <c r="G24" s="4"/>
      <c r="H24" s="4"/>
      <c r="I24" s="4"/>
    </row>
    <row r="25" spans="1:9" ht="15.5">
      <c r="A25" s="3" t="s">
        <v>14</v>
      </c>
      <c r="B25" s="4" t="s">
        <v>286</v>
      </c>
      <c r="C25" s="4">
        <f>B25*0.4</f>
        <v>5.6000000000000005</v>
      </c>
      <c r="D25" s="4"/>
      <c r="E25" s="4"/>
      <c r="F25" s="4"/>
      <c r="G25" s="4"/>
      <c r="H25" s="4"/>
      <c r="I25" s="4"/>
    </row>
  </sheetData>
  <sortState xmlns:xlrd2="http://schemas.microsoft.com/office/spreadsheetml/2017/richdata2" ref="A7:I20">
    <sortCondition descending="1" ref="I7:I20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K13"/>
  <sheetViews>
    <sheetView topLeftCell="A5" workbookViewId="0">
      <selection activeCell="K7" sqref="A7:K7"/>
    </sheetView>
  </sheetViews>
  <sheetFormatPr defaultRowHeight="14.5"/>
  <cols>
    <col min="1" max="1" width="47" customWidth="1"/>
    <col min="11" max="11" width="15" customWidth="1"/>
  </cols>
  <sheetData>
    <row r="2" spans="1:11">
      <c r="A2" s="20" t="s">
        <v>287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5" spans="1:11" ht="130" customHeight="1">
      <c r="A5" s="22" t="s">
        <v>2</v>
      </c>
      <c r="B5" s="22" t="s">
        <v>288</v>
      </c>
      <c r="C5" s="23"/>
      <c r="D5" s="22" t="s">
        <v>289</v>
      </c>
      <c r="E5" s="23"/>
      <c r="F5" s="22" t="s">
        <v>290</v>
      </c>
      <c r="G5" s="23"/>
      <c r="H5" s="22" t="s">
        <v>291</v>
      </c>
      <c r="I5" s="23"/>
      <c r="J5" s="22" t="s">
        <v>7</v>
      </c>
      <c r="K5" s="22" t="s">
        <v>8</v>
      </c>
    </row>
    <row r="6" spans="1:11" ht="16" customHeight="1">
      <c r="A6" s="24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24"/>
      <c r="K6" s="24"/>
    </row>
    <row r="7" spans="1:11" ht="15.5">
      <c r="A7" s="16" t="s">
        <v>293</v>
      </c>
      <c r="B7" s="14">
        <v>92</v>
      </c>
      <c r="C7" s="14">
        <v>1</v>
      </c>
      <c r="D7" s="14">
        <v>90</v>
      </c>
      <c r="E7" s="14">
        <v>1</v>
      </c>
      <c r="F7" s="14">
        <v>92</v>
      </c>
      <c r="G7" s="14">
        <v>1</v>
      </c>
      <c r="H7" s="14">
        <v>91</v>
      </c>
      <c r="I7" s="14">
        <v>1</v>
      </c>
      <c r="J7" s="14"/>
      <c r="K7" s="18">
        <f>95*(B7*C7+D7*E7+F7*G7+H7*I7)/((C7+E7+G7+I7)*100)+J7</f>
        <v>86.6875</v>
      </c>
    </row>
    <row r="8" spans="1:11" ht="15.5">
      <c r="A8" s="3" t="s">
        <v>292</v>
      </c>
      <c r="B8" s="4">
        <v>90</v>
      </c>
      <c r="C8" s="4">
        <v>1</v>
      </c>
      <c r="D8" s="4">
        <v>87</v>
      </c>
      <c r="E8" s="4">
        <v>1</v>
      </c>
      <c r="F8" s="4">
        <v>90</v>
      </c>
      <c r="G8" s="4">
        <v>1</v>
      </c>
      <c r="H8" s="4">
        <v>91</v>
      </c>
      <c r="I8" s="4">
        <v>1</v>
      </c>
      <c r="J8" s="4"/>
      <c r="K8" s="5">
        <f>95*(B8*C8+D8*E8+F8*G8+H8*I8)/((C8+E8+G8+I8)*100)+J8</f>
        <v>85.025000000000006</v>
      </c>
    </row>
    <row r="9" spans="1:11" ht="15.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5.5">
      <c r="A11" s="6" t="s">
        <v>13</v>
      </c>
      <c r="B11" s="4"/>
      <c r="C11" s="4"/>
      <c r="D11" s="4"/>
      <c r="E11" s="4"/>
      <c r="F11" s="4"/>
      <c r="G11" s="4"/>
      <c r="H11" s="4"/>
      <c r="I11" s="4"/>
      <c r="J11" s="4"/>
      <c r="K11" s="5">
        <f>AVERAGE(K7:K8)</f>
        <v>85.856250000000003</v>
      </c>
    </row>
    <row r="12" spans="1:11" ht="15.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5.5">
      <c r="A13" s="3" t="s">
        <v>14</v>
      </c>
      <c r="B13" s="4" t="s">
        <v>15</v>
      </c>
      <c r="C13" s="4">
        <f>B13*0.4</f>
        <v>0.8</v>
      </c>
      <c r="D13" s="4"/>
      <c r="E13" s="4"/>
      <c r="F13" s="4"/>
      <c r="G13" s="4"/>
      <c r="H13" s="4"/>
      <c r="I13" s="4"/>
      <c r="J13" s="4"/>
      <c r="K13" s="4"/>
    </row>
  </sheetData>
  <sortState xmlns:xlrd2="http://schemas.microsoft.com/office/spreadsheetml/2017/richdata2" ref="A7:K8">
    <sortCondition descending="1" ref="K7:K8"/>
  </sortState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I16"/>
  <sheetViews>
    <sheetView zoomScale="69" workbookViewId="0">
      <selection activeCell="I7" sqref="I7"/>
    </sheetView>
  </sheetViews>
  <sheetFormatPr defaultRowHeight="14.5"/>
  <cols>
    <col min="1" max="1" width="47" customWidth="1"/>
    <col min="9" max="9" width="15" customWidth="1"/>
  </cols>
  <sheetData>
    <row r="2" spans="1:9">
      <c r="A2" s="20" t="s">
        <v>294</v>
      </c>
      <c r="B2" s="21"/>
      <c r="C2" s="21"/>
      <c r="D2" s="21"/>
      <c r="E2" s="21"/>
      <c r="F2" s="21"/>
      <c r="G2" s="21"/>
      <c r="H2" s="21"/>
      <c r="I2" s="21"/>
    </row>
    <row r="5" spans="1:9" ht="130" customHeight="1">
      <c r="A5" s="22" t="s">
        <v>2</v>
      </c>
      <c r="B5" s="22" t="s">
        <v>295</v>
      </c>
      <c r="C5" s="23"/>
      <c r="D5" s="22" t="s">
        <v>289</v>
      </c>
      <c r="E5" s="23"/>
      <c r="F5" s="22" t="s">
        <v>296</v>
      </c>
      <c r="G5" s="23"/>
      <c r="H5" s="22" t="s">
        <v>7</v>
      </c>
      <c r="I5" s="22" t="s">
        <v>8</v>
      </c>
    </row>
    <row r="6" spans="1:9" ht="16" customHeight="1">
      <c r="A6" s="24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24"/>
      <c r="I6" s="24"/>
    </row>
    <row r="7" spans="1:9" ht="15.5">
      <c r="A7" s="16" t="s">
        <v>297</v>
      </c>
      <c r="B7" s="14">
        <v>80</v>
      </c>
      <c r="C7" s="14">
        <v>1</v>
      </c>
      <c r="D7" s="14">
        <v>95</v>
      </c>
      <c r="E7" s="14">
        <v>1</v>
      </c>
      <c r="F7" s="14">
        <v>95</v>
      </c>
      <c r="G7" s="14">
        <v>1</v>
      </c>
      <c r="H7" s="14">
        <v>5</v>
      </c>
      <c r="I7" s="18">
        <f>95*(B7*C7+D7*E7+F7*G7)/((C7+E7+G7)*100)+H7</f>
        <v>90.5</v>
      </c>
    </row>
    <row r="8" spans="1:9" ht="15.5">
      <c r="A8" s="16" t="s">
        <v>301</v>
      </c>
      <c r="B8" s="14">
        <v>78</v>
      </c>
      <c r="C8" s="14">
        <v>1</v>
      </c>
      <c r="D8" s="14">
        <v>65</v>
      </c>
      <c r="E8" s="14">
        <v>1</v>
      </c>
      <c r="F8" s="14">
        <v>71</v>
      </c>
      <c r="G8" s="14">
        <v>1</v>
      </c>
      <c r="H8" s="14"/>
      <c r="I8" s="18">
        <f>95*(B8*C8+D8*E8+F8*G8)/((C8+E8+G8)*100)+H8</f>
        <v>67.766666666666666</v>
      </c>
    </row>
    <row r="9" spans="1:9" ht="15.5">
      <c r="A9" s="3" t="s">
        <v>298</v>
      </c>
      <c r="B9" s="4"/>
      <c r="C9" s="4"/>
      <c r="D9" s="4"/>
      <c r="E9" s="4"/>
      <c r="F9" s="4"/>
      <c r="G9" s="4"/>
      <c r="H9" s="4"/>
      <c r="I9" s="5"/>
    </row>
    <row r="10" spans="1:9" ht="15.5">
      <c r="A10" s="3" t="s">
        <v>299</v>
      </c>
      <c r="B10" s="4"/>
      <c r="C10" s="4"/>
      <c r="D10" s="4"/>
      <c r="E10" s="4"/>
      <c r="F10" s="4"/>
      <c r="G10" s="4"/>
      <c r="H10" s="4"/>
      <c r="I10" s="5"/>
    </row>
    <row r="11" spans="1:9" ht="15.5">
      <c r="A11" s="3" t="s">
        <v>300</v>
      </c>
      <c r="B11" s="4"/>
      <c r="C11" s="4"/>
      <c r="D11" s="4"/>
      <c r="E11" s="4"/>
      <c r="F11" s="4"/>
      <c r="G11" s="4"/>
      <c r="H11" s="4"/>
      <c r="I11" s="5"/>
    </row>
    <row r="12" spans="1:9" ht="15.5">
      <c r="A12" s="3"/>
      <c r="B12" s="4"/>
      <c r="C12" s="4"/>
      <c r="D12" s="4"/>
      <c r="E12" s="4"/>
      <c r="F12" s="4"/>
      <c r="G12" s="4"/>
      <c r="H12" s="4"/>
      <c r="I12" s="4"/>
    </row>
    <row r="13" spans="1:9" ht="15.5">
      <c r="A13" s="3"/>
      <c r="B13" s="4"/>
      <c r="C13" s="4"/>
      <c r="D13" s="4"/>
      <c r="E13" s="4"/>
      <c r="F13" s="4"/>
      <c r="G13" s="4"/>
      <c r="H13" s="4"/>
      <c r="I13" s="4"/>
    </row>
    <row r="14" spans="1:9" ht="15.5">
      <c r="A14" s="6" t="s">
        <v>13</v>
      </c>
      <c r="B14" s="4"/>
      <c r="C14" s="4"/>
      <c r="D14" s="4"/>
      <c r="E14" s="4"/>
      <c r="F14" s="4"/>
      <c r="G14" s="4"/>
      <c r="H14" s="4"/>
      <c r="I14" s="5">
        <f>AVERAGE(I7:I11)</f>
        <v>79.133333333333326</v>
      </c>
    </row>
    <row r="15" spans="1:9" ht="15.5">
      <c r="A15" s="3"/>
      <c r="B15" s="4"/>
      <c r="C15" s="4"/>
      <c r="D15" s="4"/>
      <c r="E15" s="4"/>
      <c r="F15" s="4"/>
      <c r="G15" s="4"/>
      <c r="H15" s="4"/>
      <c r="I15" s="4"/>
    </row>
    <row r="16" spans="1:9" ht="15.5">
      <c r="A16" s="3" t="s">
        <v>14</v>
      </c>
      <c r="B16" s="4" t="s">
        <v>69</v>
      </c>
      <c r="C16" s="4">
        <f>B16*0.4</f>
        <v>2</v>
      </c>
      <c r="D16" s="4"/>
      <c r="E16" s="4"/>
      <c r="F16" s="4"/>
      <c r="G16" s="4"/>
      <c r="H16" s="4"/>
      <c r="I16" s="4"/>
    </row>
  </sheetData>
  <sortState xmlns:xlrd2="http://schemas.microsoft.com/office/spreadsheetml/2017/richdata2" ref="A7:I11">
    <sortCondition descending="1" ref="I7:I11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Y27"/>
  <sheetViews>
    <sheetView topLeftCell="I1" zoomScale="46" zoomScaleNormal="70" workbookViewId="0">
      <selection activeCell="Y7" sqref="Y7:Y9"/>
    </sheetView>
  </sheetViews>
  <sheetFormatPr defaultRowHeight="14.5"/>
  <cols>
    <col min="1" max="1" width="36.7265625" style="10" customWidth="1"/>
    <col min="2" max="10" width="8.7265625" customWidth="1"/>
    <col min="11" max="11" width="15" customWidth="1"/>
    <col min="12" max="15" width="8.7265625" customWidth="1"/>
  </cols>
  <sheetData>
    <row r="2" spans="1:25">
      <c r="A2" s="20" t="s">
        <v>302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5" spans="1:25" ht="130" customHeight="1">
      <c r="A5" s="26" t="s">
        <v>2</v>
      </c>
      <c r="B5" s="22" t="s">
        <v>394</v>
      </c>
      <c r="C5" s="23"/>
      <c r="D5" s="22" t="s">
        <v>288</v>
      </c>
      <c r="E5" s="23"/>
      <c r="F5" s="22" t="s">
        <v>289</v>
      </c>
      <c r="G5" s="23"/>
      <c r="H5" s="22" t="s">
        <v>290</v>
      </c>
      <c r="I5" s="23"/>
      <c r="J5" s="25" t="s">
        <v>395</v>
      </c>
      <c r="K5" s="25"/>
      <c r="L5" s="25" t="s">
        <v>291</v>
      </c>
      <c r="M5" s="25"/>
      <c r="N5" s="25" t="s">
        <v>396</v>
      </c>
      <c r="O5" s="25"/>
      <c r="P5" s="25" t="s">
        <v>325</v>
      </c>
      <c r="Q5" s="25"/>
      <c r="R5" s="25" t="s">
        <v>397</v>
      </c>
      <c r="S5" s="25"/>
      <c r="T5" s="25" t="s">
        <v>326</v>
      </c>
      <c r="U5" s="25"/>
      <c r="V5" s="25" t="s">
        <v>398</v>
      </c>
      <c r="W5" s="25"/>
      <c r="X5" s="22" t="s">
        <v>7</v>
      </c>
      <c r="Y5" s="22" t="s">
        <v>8</v>
      </c>
    </row>
    <row r="6" spans="1:25" ht="16" customHeight="1">
      <c r="A6" s="27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X6" s="24"/>
      <c r="Y6" s="24"/>
    </row>
    <row r="7" spans="1:25" ht="15.5">
      <c r="A7" s="13" t="s">
        <v>333</v>
      </c>
      <c r="B7" s="14">
        <v>90</v>
      </c>
      <c r="C7" s="14">
        <v>1</v>
      </c>
      <c r="D7" s="14">
        <v>92</v>
      </c>
      <c r="E7" s="14">
        <v>1</v>
      </c>
      <c r="F7" s="14">
        <v>95</v>
      </c>
      <c r="G7" s="14">
        <v>1</v>
      </c>
      <c r="H7" s="14"/>
      <c r="I7" s="14"/>
      <c r="J7" s="14"/>
      <c r="K7" s="14"/>
      <c r="L7" s="14"/>
      <c r="M7" s="14"/>
      <c r="N7" s="14"/>
      <c r="O7" s="14"/>
      <c r="P7" s="14">
        <v>90</v>
      </c>
      <c r="Q7" s="14">
        <v>1</v>
      </c>
      <c r="R7" s="14">
        <v>95</v>
      </c>
      <c r="S7" s="14">
        <v>1</v>
      </c>
      <c r="T7" s="14">
        <v>93</v>
      </c>
      <c r="U7" s="14">
        <v>1</v>
      </c>
      <c r="V7" s="14">
        <v>97</v>
      </c>
      <c r="W7" s="14">
        <v>1</v>
      </c>
      <c r="X7" s="14">
        <v>4</v>
      </c>
      <c r="Y7" s="14">
        <f>95*(B7*C7+D7*E7+F7*G7+P7*Q7+R7*S7+T7*U7+V7*W7)/((C7+E7+G7+Q7+S7+U7+W7)*100)+X7</f>
        <v>92.48571428571428</v>
      </c>
    </row>
    <row r="8" spans="1:25" ht="15.5">
      <c r="A8" s="13" t="s">
        <v>332</v>
      </c>
      <c r="B8" s="14">
        <v>90</v>
      </c>
      <c r="C8" s="14">
        <v>1</v>
      </c>
      <c r="D8" s="14">
        <v>92</v>
      </c>
      <c r="E8" s="14">
        <v>1</v>
      </c>
      <c r="F8" s="14">
        <v>92</v>
      </c>
      <c r="G8" s="14">
        <v>1</v>
      </c>
      <c r="H8" s="14"/>
      <c r="I8" s="14"/>
      <c r="J8" s="14"/>
      <c r="K8" s="14"/>
      <c r="L8" s="14"/>
      <c r="M8" s="14"/>
      <c r="N8" s="14"/>
      <c r="O8" s="14"/>
      <c r="P8" s="14">
        <v>90</v>
      </c>
      <c r="Q8" s="14">
        <v>1</v>
      </c>
      <c r="R8" s="14">
        <v>95</v>
      </c>
      <c r="S8" s="14">
        <v>1</v>
      </c>
      <c r="T8" s="14">
        <v>93</v>
      </c>
      <c r="U8" s="14">
        <v>1</v>
      </c>
      <c r="V8" s="14">
        <v>97</v>
      </c>
      <c r="W8" s="14">
        <v>1</v>
      </c>
      <c r="X8" s="14">
        <v>5</v>
      </c>
      <c r="Y8" s="14">
        <f>95*(B8*C8+D8*E8+F8*G8+P8*Q8+R8*S8+T8*U8+V8*W8)/((C8+E8+G8+Q8+S8+U8+W8)*100)+X8</f>
        <v>93.078571428571422</v>
      </c>
    </row>
    <row r="9" spans="1:25" ht="15.5">
      <c r="A9" s="13" t="s">
        <v>331</v>
      </c>
      <c r="B9" s="14">
        <v>90</v>
      </c>
      <c r="C9" s="14">
        <v>1</v>
      </c>
      <c r="D9" s="14">
        <v>90</v>
      </c>
      <c r="E9" s="14">
        <v>1</v>
      </c>
      <c r="F9" s="14">
        <v>90</v>
      </c>
      <c r="G9" s="14">
        <v>1</v>
      </c>
      <c r="H9" s="14"/>
      <c r="I9" s="14"/>
      <c r="J9" s="14"/>
      <c r="K9" s="14"/>
      <c r="L9" s="14"/>
      <c r="M9" s="14"/>
      <c r="N9" s="14"/>
      <c r="O9" s="14"/>
      <c r="P9" s="14">
        <v>93</v>
      </c>
      <c r="Q9" s="14">
        <v>1</v>
      </c>
      <c r="R9" s="14">
        <v>95</v>
      </c>
      <c r="S9" s="14">
        <v>1</v>
      </c>
      <c r="T9" s="14">
        <v>90</v>
      </c>
      <c r="U9" s="14">
        <v>1</v>
      </c>
      <c r="V9" s="14">
        <v>95</v>
      </c>
      <c r="W9" s="14">
        <v>1</v>
      </c>
      <c r="X9" s="14">
        <v>4</v>
      </c>
      <c r="Y9" s="14">
        <f>95*(B9*C9+D9*E9+F9*G9+P9*Q9+R9*S9+T9*U9+V9*W9)/((C9+E9+G9+Q9+S9+U9+W9)*100)+X9</f>
        <v>91.26428571428572</v>
      </c>
    </row>
    <row r="10" spans="1:25" ht="15.5">
      <c r="A10" s="13" t="s">
        <v>305</v>
      </c>
      <c r="B10" s="14">
        <v>90</v>
      </c>
      <c r="C10" s="14">
        <v>1</v>
      </c>
      <c r="D10" s="14">
        <v>92</v>
      </c>
      <c r="E10" s="14">
        <v>1</v>
      </c>
      <c r="F10" s="14">
        <v>90</v>
      </c>
      <c r="G10" s="14">
        <v>1</v>
      </c>
      <c r="H10" s="14">
        <v>91</v>
      </c>
      <c r="I10" s="14">
        <v>1</v>
      </c>
      <c r="J10" s="14">
        <v>90</v>
      </c>
      <c r="K10" s="14">
        <v>1</v>
      </c>
      <c r="L10" s="14">
        <v>91</v>
      </c>
      <c r="M10" s="14">
        <v>1</v>
      </c>
      <c r="N10" s="14">
        <v>91</v>
      </c>
      <c r="O10" s="14">
        <v>1</v>
      </c>
      <c r="P10" s="14"/>
      <c r="Q10" s="14"/>
      <c r="R10" s="14"/>
      <c r="S10" s="14"/>
      <c r="T10" s="14"/>
      <c r="U10" s="14"/>
      <c r="V10" s="14"/>
      <c r="W10" s="14"/>
      <c r="X10" s="14"/>
      <c r="Y10" s="14">
        <f>95*(B10*C10+D10*E10+F10*G10+H10*I10+J10*K10+L10*M10+N10*O10)/((C10+E10+G10+I10+K10+M10+O10)*100)+X10</f>
        <v>86.178571428571431</v>
      </c>
    </row>
    <row r="11" spans="1:25" ht="15.5">
      <c r="A11" s="13" t="s">
        <v>335</v>
      </c>
      <c r="B11" s="14">
        <v>90</v>
      </c>
      <c r="C11" s="14">
        <v>1</v>
      </c>
      <c r="D11" s="14">
        <v>85</v>
      </c>
      <c r="E11" s="14">
        <v>1</v>
      </c>
      <c r="F11" s="14">
        <v>80</v>
      </c>
      <c r="G11" s="14">
        <v>1</v>
      </c>
      <c r="H11" s="14"/>
      <c r="I11" s="14"/>
      <c r="J11" s="14"/>
      <c r="K11" s="14"/>
      <c r="L11" s="14"/>
      <c r="M11" s="14"/>
      <c r="N11" s="14"/>
      <c r="O11" s="14"/>
      <c r="P11" s="14">
        <v>85</v>
      </c>
      <c r="Q11" s="14">
        <v>1</v>
      </c>
      <c r="R11" s="14">
        <v>83</v>
      </c>
      <c r="S11" s="14">
        <v>1</v>
      </c>
      <c r="T11" s="14">
        <v>85</v>
      </c>
      <c r="U11" s="14">
        <v>1</v>
      </c>
      <c r="V11" s="14">
        <v>87</v>
      </c>
      <c r="W11" s="14">
        <v>1</v>
      </c>
      <c r="X11" s="14"/>
      <c r="Y11" s="14">
        <f>95*(B11*C11+D11*E11+F11*G11+P11*Q11+R11*S11+T11*U11+V11*W11)/((C11+E11+G11+Q11+S11+U11+W11)*100)+X11</f>
        <v>80.75</v>
      </c>
    </row>
    <row r="12" spans="1:25" ht="15.5">
      <c r="A12" s="13" t="s">
        <v>330</v>
      </c>
      <c r="B12" s="14">
        <v>66</v>
      </c>
      <c r="C12" s="14">
        <v>1</v>
      </c>
      <c r="D12" s="14">
        <v>90</v>
      </c>
      <c r="E12" s="14">
        <v>1</v>
      </c>
      <c r="F12" s="14">
        <v>75</v>
      </c>
      <c r="G12" s="14">
        <v>1</v>
      </c>
      <c r="H12" s="14"/>
      <c r="I12" s="14"/>
      <c r="J12" s="14"/>
      <c r="K12" s="14"/>
      <c r="L12" s="14"/>
      <c r="M12" s="14"/>
      <c r="N12" s="14"/>
      <c r="O12" s="14"/>
      <c r="P12" s="14">
        <v>90</v>
      </c>
      <c r="Q12" s="14">
        <v>1</v>
      </c>
      <c r="R12" s="14">
        <v>90</v>
      </c>
      <c r="S12" s="14">
        <v>1</v>
      </c>
      <c r="T12" s="14">
        <v>87</v>
      </c>
      <c r="U12" s="14">
        <v>1</v>
      </c>
      <c r="V12" s="14">
        <v>90</v>
      </c>
      <c r="W12" s="14">
        <v>1</v>
      </c>
      <c r="X12" s="14"/>
      <c r="Y12" s="14">
        <f>95*(B12*C12+D12*E12+F12*G12+P12*Q12+R12*S12+T12*U12+V12*W12)/((C12+E12+G12+Q12+S12+U12+W12)*100)+X12</f>
        <v>79.8</v>
      </c>
    </row>
    <row r="13" spans="1:25" ht="15.5">
      <c r="A13" s="8" t="s">
        <v>334</v>
      </c>
      <c r="B13" s="4">
        <v>90</v>
      </c>
      <c r="C13" s="4">
        <v>1</v>
      </c>
      <c r="D13" s="4">
        <v>84</v>
      </c>
      <c r="E13" s="4">
        <v>1</v>
      </c>
      <c r="F13" s="4">
        <v>80</v>
      </c>
      <c r="G13" s="4">
        <v>1</v>
      </c>
      <c r="H13" s="4"/>
      <c r="I13" s="4"/>
      <c r="J13" s="4"/>
      <c r="K13" s="4"/>
      <c r="L13" s="4"/>
      <c r="M13" s="4"/>
      <c r="N13" s="4"/>
      <c r="O13" s="4"/>
      <c r="P13" s="4">
        <v>82</v>
      </c>
      <c r="Q13" s="4">
        <v>1</v>
      </c>
      <c r="R13" s="4">
        <v>83</v>
      </c>
      <c r="S13" s="4">
        <v>1</v>
      </c>
      <c r="T13" s="4">
        <v>80</v>
      </c>
      <c r="U13" s="4">
        <v>1</v>
      </c>
      <c r="V13" s="4">
        <v>87</v>
      </c>
      <c r="W13" s="4">
        <v>1</v>
      </c>
      <c r="X13" s="4"/>
      <c r="Y13" s="4">
        <f>95*(B13*C13+D13*E13+F13*G13+P13*Q13+R13*S13+T13*U13+V13*W13)/((C13+E13+G13+Q13+S13+U13+W13)*100)+X13</f>
        <v>79.528571428571425</v>
      </c>
    </row>
    <row r="14" spans="1:25" ht="15.5">
      <c r="A14" s="11" t="s">
        <v>329</v>
      </c>
      <c r="B14" s="4">
        <v>66</v>
      </c>
      <c r="C14" s="4">
        <v>1</v>
      </c>
      <c r="D14" s="4">
        <v>89</v>
      </c>
      <c r="E14" s="4">
        <v>1</v>
      </c>
      <c r="F14" s="4">
        <v>77</v>
      </c>
      <c r="G14" s="4">
        <v>1</v>
      </c>
      <c r="H14" s="4"/>
      <c r="I14" s="4"/>
      <c r="J14" s="4"/>
      <c r="K14" s="4"/>
      <c r="L14" s="4"/>
      <c r="M14" s="4"/>
      <c r="N14" s="4"/>
      <c r="O14" s="4"/>
      <c r="P14" s="4">
        <v>80</v>
      </c>
      <c r="Q14" s="4">
        <v>1</v>
      </c>
      <c r="R14" s="4">
        <v>85</v>
      </c>
      <c r="S14" s="4">
        <v>1</v>
      </c>
      <c r="T14" s="4">
        <v>78</v>
      </c>
      <c r="U14" s="4">
        <v>1</v>
      </c>
      <c r="V14" s="4">
        <v>90</v>
      </c>
      <c r="W14" s="4">
        <v>1</v>
      </c>
      <c r="X14" s="4"/>
      <c r="Y14" s="4">
        <f>95*(B14*C14+D14*E14+F14*G14+P14*Q14+R14*S14+T14*U14+V14*W14)/((C14+E14+G14+Q14+S14+U14+W14)*100)+X14</f>
        <v>76.678571428571431</v>
      </c>
    </row>
    <row r="15" spans="1:25" ht="15.5">
      <c r="A15" s="8" t="s">
        <v>328</v>
      </c>
      <c r="B15" s="4">
        <v>66</v>
      </c>
      <c r="C15" s="4">
        <v>1</v>
      </c>
      <c r="D15" s="4">
        <v>88</v>
      </c>
      <c r="E15" s="4">
        <v>1</v>
      </c>
      <c r="F15" s="4">
        <v>72</v>
      </c>
      <c r="G15" s="4">
        <v>1</v>
      </c>
      <c r="H15" s="4"/>
      <c r="I15" s="4"/>
      <c r="J15" s="4"/>
      <c r="K15" s="4"/>
      <c r="L15" s="4"/>
      <c r="M15" s="4"/>
      <c r="N15" s="4"/>
      <c r="O15" s="4"/>
      <c r="P15" s="4">
        <v>79</v>
      </c>
      <c r="Q15" s="4">
        <v>1</v>
      </c>
      <c r="R15" s="4">
        <v>80</v>
      </c>
      <c r="S15" s="4">
        <v>1</v>
      </c>
      <c r="T15" s="4">
        <v>78</v>
      </c>
      <c r="U15" s="4">
        <v>1</v>
      </c>
      <c r="V15" s="4">
        <v>80</v>
      </c>
      <c r="W15" s="4">
        <v>1</v>
      </c>
      <c r="X15" s="4"/>
      <c r="Y15" s="4">
        <f>95*(B15*C15+D15*E15+F15*G15+P15*Q15+R15*S15+T15*U15+V15*W15)/((C15+E15+G15+Q15+S15+U15+W15)*100)+X15</f>
        <v>73.692857142857136</v>
      </c>
    </row>
    <row r="16" spans="1:25" ht="15.5">
      <c r="A16" s="8" t="s">
        <v>306</v>
      </c>
      <c r="B16" s="4">
        <v>66</v>
      </c>
      <c r="C16" s="4">
        <v>1</v>
      </c>
      <c r="D16" s="4">
        <v>88</v>
      </c>
      <c r="E16" s="4">
        <v>1</v>
      </c>
      <c r="F16" s="4">
        <v>65</v>
      </c>
      <c r="G16" s="4">
        <v>1</v>
      </c>
      <c r="H16" s="4">
        <v>81</v>
      </c>
      <c r="I16" s="4">
        <v>1</v>
      </c>
      <c r="J16" s="4">
        <v>70</v>
      </c>
      <c r="K16" s="4">
        <v>1</v>
      </c>
      <c r="L16" s="4">
        <v>88</v>
      </c>
      <c r="M16" s="4">
        <v>1</v>
      </c>
      <c r="N16" s="4">
        <v>81</v>
      </c>
      <c r="O16" s="4">
        <v>1</v>
      </c>
      <c r="P16" s="4"/>
      <c r="Q16" s="4"/>
      <c r="R16" s="4"/>
      <c r="S16" s="4"/>
      <c r="T16" s="4"/>
      <c r="U16" s="4"/>
      <c r="V16" s="4"/>
      <c r="W16" s="4"/>
      <c r="X16" s="4"/>
      <c r="Y16" s="4">
        <f>95*(B16*C16+D16*E16+F16*G16+H16*I16+J16*K16+L16*M16+N16*O16)/((C16+E16+G16+I16+K16+M16+O16)*100)+X16</f>
        <v>73.150000000000006</v>
      </c>
    </row>
    <row r="17" spans="1:25" ht="15.5">
      <c r="A17" s="8" t="s">
        <v>303</v>
      </c>
      <c r="B17" s="4">
        <v>66</v>
      </c>
      <c r="C17" s="4">
        <v>1</v>
      </c>
      <c r="D17" s="4">
        <v>83</v>
      </c>
      <c r="E17" s="4">
        <v>1</v>
      </c>
      <c r="F17" s="4">
        <v>72</v>
      </c>
      <c r="G17" s="4">
        <v>1</v>
      </c>
      <c r="H17" s="4">
        <v>79</v>
      </c>
      <c r="I17" s="4">
        <v>1</v>
      </c>
      <c r="J17" s="4">
        <v>65</v>
      </c>
      <c r="K17" s="4">
        <v>1</v>
      </c>
      <c r="L17" s="4">
        <v>82</v>
      </c>
      <c r="M17" s="4">
        <v>1</v>
      </c>
      <c r="N17" s="4">
        <v>79</v>
      </c>
      <c r="O17" s="4">
        <v>1</v>
      </c>
      <c r="P17" s="4"/>
      <c r="Q17" s="4"/>
      <c r="R17" s="4"/>
      <c r="S17" s="4"/>
      <c r="T17" s="4"/>
      <c r="U17" s="4"/>
      <c r="V17" s="4"/>
      <c r="W17" s="4"/>
      <c r="X17" s="4"/>
      <c r="Y17" s="4">
        <f>95*(B17*C17+D17*E17+F17*G17+H17*I17+J17*K17+L17*M17+N17*O17)/((C17+E17+G17+I17+K17+M17+O17)*100)+X17</f>
        <v>71.385714285714286</v>
      </c>
    </row>
    <row r="18" spans="1:25" ht="15.5">
      <c r="A18" s="8" t="s">
        <v>308</v>
      </c>
      <c r="B18" s="4">
        <v>66</v>
      </c>
      <c r="C18" s="4">
        <v>1</v>
      </c>
      <c r="D18" s="4">
        <v>84</v>
      </c>
      <c r="E18" s="4">
        <v>1</v>
      </c>
      <c r="F18" s="4">
        <v>78</v>
      </c>
      <c r="G18" s="4">
        <v>1</v>
      </c>
      <c r="H18" s="4">
        <v>75</v>
      </c>
      <c r="I18" s="4">
        <v>1</v>
      </c>
      <c r="J18" s="4">
        <v>67</v>
      </c>
      <c r="K18" s="4">
        <v>1</v>
      </c>
      <c r="L18" s="4">
        <v>80</v>
      </c>
      <c r="M18" s="4">
        <v>1</v>
      </c>
      <c r="N18" s="4">
        <v>75</v>
      </c>
      <c r="O18" s="4">
        <v>1</v>
      </c>
      <c r="P18" s="4"/>
      <c r="Q18" s="4"/>
      <c r="R18" s="4"/>
      <c r="S18" s="4"/>
      <c r="T18" s="4"/>
      <c r="U18" s="4"/>
      <c r="V18" s="4"/>
      <c r="W18" s="4"/>
      <c r="X18" s="4"/>
      <c r="Y18" s="4">
        <f>95*(B18*C18+D18*E18+F18*G18+H18*I18+J18*K18+L18*M18+N18*O18)/((C18+E18+G18+I18+K18+M18+O18)*100)+X18</f>
        <v>71.25</v>
      </c>
    </row>
    <row r="19" spans="1:25" ht="15.5">
      <c r="A19" s="8" t="s">
        <v>304</v>
      </c>
      <c r="B19" s="4">
        <v>66</v>
      </c>
      <c r="C19" s="4">
        <v>1</v>
      </c>
      <c r="D19" s="4">
        <v>70</v>
      </c>
      <c r="E19" s="4">
        <v>1</v>
      </c>
      <c r="F19" s="4">
        <v>72</v>
      </c>
      <c r="G19" s="4">
        <v>1</v>
      </c>
      <c r="H19" s="4">
        <v>70</v>
      </c>
      <c r="I19" s="4">
        <v>1</v>
      </c>
      <c r="J19" s="4">
        <v>70</v>
      </c>
      <c r="K19" s="4">
        <v>1</v>
      </c>
      <c r="L19" s="4">
        <v>70</v>
      </c>
      <c r="M19" s="4">
        <v>1</v>
      </c>
      <c r="N19" s="4">
        <v>70</v>
      </c>
      <c r="O19" s="4">
        <v>1</v>
      </c>
      <c r="P19" s="4"/>
      <c r="Q19" s="4"/>
      <c r="R19" s="4"/>
      <c r="S19" s="4"/>
      <c r="T19" s="4"/>
      <c r="U19" s="4"/>
      <c r="V19" s="4"/>
      <c r="W19" s="4"/>
      <c r="X19" s="4"/>
      <c r="Y19" s="4">
        <f>95*(B19*C19+D19*E19+F19*G19+H19*I19+J19*K19+L19*M19+N19*O19)/((C19+E19+G19+I19+K19+M19+O19)*100)+X19</f>
        <v>66.228571428571428</v>
      </c>
    </row>
    <row r="20" spans="1:25" ht="15.5">
      <c r="A20" s="8" t="s">
        <v>307</v>
      </c>
      <c r="B20" s="4">
        <v>66</v>
      </c>
      <c r="C20" s="4">
        <v>1</v>
      </c>
      <c r="D20" s="4">
        <v>70</v>
      </c>
      <c r="E20" s="4">
        <v>1</v>
      </c>
      <c r="F20" s="4">
        <v>70</v>
      </c>
      <c r="G20" s="4">
        <v>1</v>
      </c>
      <c r="H20" s="4">
        <v>71</v>
      </c>
      <c r="I20" s="4">
        <v>1</v>
      </c>
      <c r="J20" s="4">
        <v>70</v>
      </c>
      <c r="K20" s="4">
        <v>1</v>
      </c>
      <c r="L20" s="4">
        <v>70</v>
      </c>
      <c r="M20" s="4">
        <v>1</v>
      </c>
      <c r="N20" s="4">
        <v>71</v>
      </c>
      <c r="O20" s="4">
        <v>1</v>
      </c>
      <c r="P20" s="4"/>
      <c r="Q20" s="4"/>
      <c r="R20" s="4"/>
      <c r="S20" s="4"/>
      <c r="T20" s="4"/>
      <c r="U20" s="4"/>
      <c r="V20" s="4"/>
      <c r="W20" s="4"/>
      <c r="X20" s="4"/>
      <c r="Y20" s="4">
        <f>95*(B20*C20+D20*E20+F20*G20+H20*I20+J20*K20+L20*M20+N20*O20)/((C20+E20+G20+I20+K20+M20+O20)*100)+X20</f>
        <v>66.228571428571428</v>
      </c>
    </row>
    <row r="21" spans="1:25" ht="15.5">
      <c r="A21" s="8" t="s">
        <v>309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15.5">
      <c r="A22" s="8" t="s">
        <v>327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>
      <c r="A23" s="1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>
      <c r="A24" s="1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5.5">
      <c r="A25" s="9" t="s">
        <v>13</v>
      </c>
      <c r="B25" s="4"/>
      <c r="C25" s="4"/>
      <c r="D25" s="4"/>
      <c r="E25" s="4"/>
      <c r="F25" s="4"/>
      <c r="G25" s="4"/>
      <c r="H25" s="4"/>
      <c r="I25" s="4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>
        <f>AVERAGE(Y7:Y20)</f>
        <v>78.69285714285715</v>
      </c>
    </row>
    <row r="26" spans="1:25" ht="15.5">
      <c r="A26" s="8"/>
      <c r="B26" s="4"/>
      <c r="C26" s="4"/>
      <c r="D26" s="4"/>
      <c r="E26" s="4"/>
      <c r="F26" s="4"/>
      <c r="G26" s="4"/>
      <c r="H26" s="4"/>
      <c r="I26" s="4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.5">
      <c r="A27" s="8" t="s">
        <v>14</v>
      </c>
      <c r="B27" s="4">
        <v>16</v>
      </c>
      <c r="C27" s="4">
        <f>B27*0.4</f>
        <v>6.4</v>
      </c>
      <c r="D27" s="4"/>
      <c r="E27" s="4"/>
      <c r="F27" s="4"/>
      <c r="G27" s="4"/>
      <c r="H27" s="4"/>
      <c r="I27" s="4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</sheetData>
  <sortState xmlns:xlrd2="http://schemas.microsoft.com/office/spreadsheetml/2017/richdata2" ref="A7:Y22">
    <sortCondition descending="1" ref="Y7:Y22"/>
  </sortState>
  <mergeCells count="15">
    <mergeCell ref="A2:K2"/>
    <mergeCell ref="H5:I5"/>
    <mergeCell ref="Y5:Y6"/>
    <mergeCell ref="J5:K5"/>
    <mergeCell ref="L5:M5"/>
    <mergeCell ref="N5:O5"/>
    <mergeCell ref="P5:Q5"/>
    <mergeCell ref="R5:S5"/>
    <mergeCell ref="T5:U5"/>
    <mergeCell ref="V5:W5"/>
    <mergeCell ref="A5:A6"/>
    <mergeCell ref="X5:X6"/>
    <mergeCell ref="B5:C5"/>
    <mergeCell ref="F5:G5"/>
    <mergeCell ref="D5:E5"/>
  </mergeCells>
  <pageMargins left="0.75" right="0.75" top="1" bottom="1" header="0.5" footer="0.5"/>
  <pageSetup paperSize="9" orientation="portrait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I17"/>
  <sheetViews>
    <sheetView topLeftCell="C5" workbookViewId="0">
      <selection activeCell="I8" sqref="I7:I8"/>
    </sheetView>
  </sheetViews>
  <sheetFormatPr defaultRowHeight="14.5"/>
  <cols>
    <col min="1" max="1" width="47" customWidth="1"/>
    <col min="9" max="9" width="15" customWidth="1"/>
  </cols>
  <sheetData>
    <row r="2" spans="1:9">
      <c r="A2" s="20" t="s">
        <v>310</v>
      </c>
      <c r="B2" s="21"/>
      <c r="C2" s="21"/>
      <c r="D2" s="21"/>
      <c r="E2" s="21"/>
      <c r="F2" s="21"/>
      <c r="G2" s="21"/>
      <c r="H2" s="21"/>
      <c r="I2" s="21"/>
    </row>
    <row r="5" spans="1:9" ht="130" customHeight="1">
      <c r="A5" s="22" t="s">
        <v>2</v>
      </c>
      <c r="B5" s="22" t="s">
        <v>38</v>
      </c>
      <c r="C5" s="23"/>
      <c r="D5" s="22" t="s">
        <v>39</v>
      </c>
      <c r="E5" s="23"/>
      <c r="F5" s="22" t="s">
        <v>271</v>
      </c>
      <c r="G5" s="23"/>
      <c r="H5" s="22" t="s">
        <v>7</v>
      </c>
      <c r="I5" s="22" t="s">
        <v>8</v>
      </c>
    </row>
    <row r="6" spans="1:9" ht="16" customHeight="1">
      <c r="A6" s="24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24"/>
      <c r="I6" s="24"/>
    </row>
    <row r="7" spans="1:9" ht="15.5">
      <c r="A7" s="16" t="s">
        <v>311</v>
      </c>
      <c r="B7" s="14">
        <v>90</v>
      </c>
      <c r="C7" s="14">
        <v>1</v>
      </c>
      <c r="D7" s="14">
        <v>90</v>
      </c>
      <c r="E7" s="14">
        <v>1</v>
      </c>
      <c r="F7" s="14">
        <v>90</v>
      </c>
      <c r="G7" s="14">
        <v>1</v>
      </c>
      <c r="H7" s="14"/>
      <c r="I7" s="18">
        <f>95*(B7*C7+D7*E7+F7*G7)/((C7+E7+G7)*100)+H7</f>
        <v>85.5</v>
      </c>
    </row>
    <row r="8" spans="1:9" ht="15.5">
      <c r="A8" s="16" t="s">
        <v>312</v>
      </c>
      <c r="B8" s="14">
        <v>80</v>
      </c>
      <c r="C8" s="14">
        <v>1</v>
      </c>
      <c r="D8" s="14">
        <v>90</v>
      </c>
      <c r="E8" s="14">
        <v>1</v>
      </c>
      <c r="F8" s="14">
        <v>95</v>
      </c>
      <c r="G8" s="14">
        <v>1</v>
      </c>
      <c r="H8" s="14"/>
      <c r="I8" s="18">
        <f>95*(B8*C8+D8*E8+F8*G8)/((C8+E8+G8)*100)+H8</f>
        <v>83.916666666666671</v>
      </c>
    </row>
    <row r="9" spans="1:9" ht="15.5">
      <c r="A9" s="3" t="s">
        <v>314</v>
      </c>
      <c r="B9" s="4">
        <v>75</v>
      </c>
      <c r="C9" s="4">
        <v>1</v>
      </c>
      <c r="D9" s="4">
        <v>76</v>
      </c>
      <c r="E9" s="4">
        <v>1</v>
      </c>
      <c r="F9" s="4">
        <v>90</v>
      </c>
      <c r="G9" s="4">
        <v>1</v>
      </c>
      <c r="H9" s="4"/>
      <c r="I9" s="5">
        <f>95*(B9*C9+D9*E9+F9*G9)/((C9+E9+G9)*100)+H9</f>
        <v>76.316666666666663</v>
      </c>
    </row>
    <row r="10" spans="1:9" ht="15.5">
      <c r="A10" s="3" t="s">
        <v>315</v>
      </c>
      <c r="B10" s="4">
        <v>70</v>
      </c>
      <c r="C10" s="4">
        <v>1</v>
      </c>
      <c r="D10" s="4">
        <v>81</v>
      </c>
      <c r="E10" s="4">
        <v>1</v>
      </c>
      <c r="F10" s="4">
        <v>75</v>
      </c>
      <c r="G10" s="4">
        <v>1</v>
      </c>
      <c r="H10" s="4"/>
      <c r="I10" s="5">
        <f>95*(B10*C10+D10*E10+F10*G10)/((C10+E10+G10)*100)+H10</f>
        <v>71.566666666666663</v>
      </c>
    </row>
    <row r="11" spans="1:9" ht="15.5">
      <c r="A11" s="3" t="s">
        <v>313</v>
      </c>
      <c r="B11" s="4"/>
      <c r="C11" s="4"/>
      <c r="D11" s="4"/>
      <c r="E11" s="4"/>
      <c r="F11" s="4"/>
      <c r="G11" s="4"/>
      <c r="H11" s="4"/>
      <c r="I11" s="5"/>
    </row>
    <row r="12" spans="1:9" ht="15.5">
      <c r="A12" s="3" t="s">
        <v>316</v>
      </c>
      <c r="B12" s="4"/>
      <c r="C12" s="4"/>
      <c r="D12" s="4"/>
      <c r="E12" s="4"/>
      <c r="F12" s="4"/>
      <c r="G12" s="4"/>
      <c r="H12" s="4"/>
      <c r="I12" s="5"/>
    </row>
    <row r="13" spans="1:9" ht="15.5">
      <c r="A13" s="3"/>
      <c r="B13" s="4"/>
      <c r="C13" s="4"/>
      <c r="D13" s="4"/>
      <c r="E13" s="4"/>
      <c r="F13" s="4"/>
      <c r="G13" s="4"/>
      <c r="H13" s="4"/>
      <c r="I13" s="4"/>
    </row>
    <row r="14" spans="1:9" ht="15.5">
      <c r="A14" s="3"/>
      <c r="B14" s="4"/>
      <c r="C14" s="4"/>
      <c r="D14" s="4"/>
      <c r="E14" s="4"/>
      <c r="F14" s="4"/>
      <c r="G14" s="4"/>
      <c r="H14" s="4"/>
      <c r="I14" s="4"/>
    </row>
    <row r="15" spans="1:9" ht="15.5">
      <c r="A15" s="6" t="s">
        <v>13</v>
      </c>
      <c r="B15" s="4"/>
      <c r="C15" s="4"/>
      <c r="D15" s="4"/>
      <c r="E15" s="4"/>
      <c r="F15" s="4"/>
      <c r="G15" s="4"/>
      <c r="H15" s="4"/>
      <c r="I15" s="5">
        <f>AVERAGE(I7:I12)</f>
        <v>79.325000000000003</v>
      </c>
    </row>
    <row r="16" spans="1:9" ht="15.5">
      <c r="A16" s="3"/>
      <c r="B16" s="4"/>
      <c r="C16" s="4"/>
      <c r="D16" s="4"/>
      <c r="E16" s="4"/>
      <c r="F16" s="4"/>
      <c r="G16" s="4"/>
      <c r="H16" s="4"/>
      <c r="I16" s="4"/>
    </row>
    <row r="17" spans="1:9" ht="15.5">
      <c r="A17" s="3" t="s">
        <v>14</v>
      </c>
      <c r="B17" s="4" t="s">
        <v>159</v>
      </c>
      <c r="C17" s="4">
        <f>B17*0.4</f>
        <v>2.4000000000000004</v>
      </c>
      <c r="D17" s="4"/>
      <c r="E17" s="4"/>
      <c r="F17" s="4"/>
      <c r="G17" s="4"/>
      <c r="H17" s="4"/>
      <c r="I17" s="4"/>
    </row>
  </sheetData>
  <sortState xmlns:xlrd2="http://schemas.microsoft.com/office/spreadsheetml/2017/richdata2" ref="A7:I12">
    <sortCondition descending="1" ref="I7:I12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I18"/>
  <sheetViews>
    <sheetView topLeftCell="C6" workbookViewId="0">
      <selection activeCell="I7" sqref="I7:I8"/>
    </sheetView>
  </sheetViews>
  <sheetFormatPr defaultRowHeight="14.5"/>
  <cols>
    <col min="1" max="1" width="47" customWidth="1"/>
    <col min="9" max="9" width="15" customWidth="1"/>
  </cols>
  <sheetData>
    <row r="2" spans="1:9">
      <c r="A2" s="20" t="s">
        <v>317</v>
      </c>
      <c r="B2" s="21"/>
      <c r="C2" s="21"/>
      <c r="D2" s="21"/>
      <c r="E2" s="21"/>
      <c r="F2" s="21"/>
      <c r="G2" s="21"/>
      <c r="H2" s="21"/>
      <c r="I2" s="21"/>
    </row>
    <row r="5" spans="1:9" ht="130" customHeight="1">
      <c r="A5" s="22" t="s">
        <v>2</v>
      </c>
      <c r="B5" s="22" t="s">
        <v>295</v>
      </c>
      <c r="C5" s="23"/>
      <c r="D5" s="22" t="s">
        <v>289</v>
      </c>
      <c r="E5" s="23"/>
      <c r="F5" s="22" t="s">
        <v>296</v>
      </c>
      <c r="G5" s="23"/>
      <c r="H5" s="22" t="s">
        <v>7</v>
      </c>
      <c r="I5" s="22" t="s">
        <v>8</v>
      </c>
    </row>
    <row r="6" spans="1:9" ht="16" customHeight="1">
      <c r="A6" s="24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24"/>
      <c r="I6" s="24"/>
    </row>
    <row r="7" spans="1:9" ht="15.5">
      <c r="A7" s="16" t="s">
        <v>323</v>
      </c>
      <c r="B7" s="14">
        <v>82</v>
      </c>
      <c r="C7" s="14">
        <v>1</v>
      </c>
      <c r="D7" s="14">
        <v>90</v>
      </c>
      <c r="E7" s="14">
        <v>1</v>
      </c>
      <c r="F7" s="14">
        <v>90</v>
      </c>
      <c r="G7" s="14">
        <v>1</v>
      </c>
      <c r="H7" s="14"/>
      <c r="I7" s="18">
        <f>95*(B7*C7+D7*E7+F7*G7)/((C7+E7+G7)*100)+H7</f>
        <v>82.966666666666669</v>
      </c>
    </row>
    <row r="8" spans="1:9" ht="15.5">
      <c r="A8" s="16" t="s">
        <v>319</v>
      </c>
      <c r="B8" s="14">
        <v>75</v>
      </c>
      <c r="C8" s="14">
        <v>1</v>
      </c>
      <c r="D8" s="14">
        <v>85</v>
      </c>
      <c r="E8" s="14">
        <v>1</v>
      </c>
      <c r="F8" s="14">
        <v>85</v>
      </c>
      <c r="G8" s="14">
        <v>1</v>
      </c>
      <c r="H8" s="14"/>
      <c r="I8" s="18">
        <f>95*(B8*C8+D8*E8+F8*G8)/((C8+E8+G8)*100)+H8</f>
        <v>77.583333333333329</v>
      </c>
    </row>
    <row r="9" spans="1:9" ht="15.5">
      <c r="A9" s="3" t="s">
        <v>318</v>
      </c>
      <c r="B9" s="4"/>
      <c r="C9" s="4"/>
      <c r="D9" s="4"/>
      <c r="E9" s="4"/>
      <c r="F9" s="4"/>
      <c r="G9" s="4"/>
      <c r="H9" s="4"/>
      <c r="I9" s="5"/>
    </row>
    <row r="10" spans="1:9" ht="15.5">
      <c r="A10" s="3" t="s">
        <v>320</v>
      </c>
      <c r="B10" s="4"/>
      <c r="C10" s="4"/>
      <c r="D10" s="4"/>
      <c r="E10" s="4"/>
      <c r="F10" s="4"/>
      <c r="G10" s="4"/>
      <c r="H10" s="4"/>
      <c r="I10" s="5"/>
    </row>
    <row r="11" spans="1:9" ht="15.5">
      <c r="A11" s="3" t="s">
        <v>321</v>
      </c>
      <c r="B11" s="4"/>
      <c r="C11" s="4"/>
      <c r="D11" s="4"/>
      <c r="E11" s="4"/>
      <c r="F11" s="4"/>
      <c r="G11" s="4"/>
      <c r="H11" s="4"/>
      <c r="I11" s="5"/>
    </row>
    <row r="12" spans="1:9" ht="15.5">
      <c r="A12" s="3" t="s">
        <v>322</v>
      </c>
      <c r="B12" s="4"/>
      <c r="C12" s="4"/>
      <c r="D12" s="4"/>
      <c r="E12" s="4"/>
      <c r="F12" s="4"/>
      <c r="G12" s="4"/>
      <c r="H12" s="4"/>
      <c r="I12" s="5"/>
    </row>
    <row r="13" spans="1:9" ht="15.5">
      <c r="A13" s="3" t="s">
        <v>324</v>
      </c>
      <c r="B13" s="4"/>
      <c r="C13" s="4"/>
      <c r="D13" s="4"/>
      <c r="E13" s="4"/>
      <c r="F13" s="4"/>
      <c r="G13" s="4"/>
      <c r="H13" s="4"/>
      <c r="I13" s="5"/>
    </row>
    <row r="14" spans="1:9" ht="15.5">
      <c r="A14" s="3"/>
      <c r="B14" s="4"/>
      <c r="C14" s="4"/>
      <c r="D14" s="4"/>
      <c r="E14" s="4"/>
      <c r="F14" s="4"/>
      <c r="G14" s="4"/>
      <c r="H14" s="4"/>
      <c r="I14" s="4"/>
    </row>
    <row r="15" spans="1:9" ht="15.5">
      <c r="A15" s="3"/>
      <c r="B15" s="4"/>
      <c r="C15" s="4"/>
      <c r="D15" s="4"/>
      <c r="E15" s="4"/>
      <c r="F15" s="4"/>
      <c r="G15" s="4"/>
      <c r="H15" s="4"/>
      <c r="I15" s="4"/>
    </row>
    <row r="16" spans="1:9" ht="15.5">
      <c r="A16" s="6" t="s">
        <v>13</v>
      </c>
      <c r="B16" s="4"/>
      <c r="C16" s="4"/>
      <c r="D16" s="4"/>
      <c r="E16" s="4"/>
      <c r="F16" s="4"/>
      <c r="G16" s="4"/>
      <c r="H16" s="4"/>
      <c r="I16" s="5">
        <f>AVERAGE(I7:I13)</f>
        <v>80.275000000000006</v>
      </c>
    </row>
    <row r="17" spans="1:9" ht="15.5">
      <c r="A17" s="3"/>
      <c r="B17" s="4"/>
      <c r="C17" s="4"/>
      <c r="D17" s="4"/>
      <c r="E17" s="4"/>
      <c r="F17" s="4"/>
      <c r="G17" s="4"/>
      <c r="H17" s="4"/>
      <c r="I17" s="4"/>
    </row>
    <row r="18" spans="1:9" ht="15.5">
      <c r="A18" s="3" t="s">
        <v>14</v>
      </c>
      <c r="B18" s="4" t="s">
        <v>248</v>
      </c>
      <c r="C18" s="4">
        <f>B18*0.4</f>
        <v>2.8000000000000003</v>
      </c>
      <c r="D18" s="4"/>
      <c r="E18" s="4"/>
      <c r="F18" s="4"/>
      <c r="G18" s="4"/>
      <c r="H18" s="4"/>
      <c r="I18" s="4"/>
    </row>
  </sheetData>
  <sortState xmlns:xlrd2="http://schemas.microsoft.com/office/spreadsheetml/2017/richdata2" ref="A7:I13">
    <sortCondition descending="1" ref="I7:I13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I16"/>
  <sheetViews>
    <sheetView topLeftCell="A5" workbookViewId="0">
      <selection activeCell="I7" sqref="A7:I8"/>
    </sheetView>
  </sheetViews>
  <sheetFormatPr defaultRowHeight="14.5"/>
  <cols>
    <col min="1" max="1" width="47" customWidth="1"/>
    <col min="9" max="9" width="15" customWidth="1"/>
  </cols>
  <sheetData>
    <row r="2" spans="1:9">
      <c r="A2" s="20" t="s">
        <v>336</v>
      </c>
      <c r="B2" s="21"/>
      <c r="C2" s="21"/>
      <c r="D2" s="21"/>
      <c r="E2" s="21"/>
      <c r="F2" s="21"/>
      <c r="G2" s="21"/>
      <c r="H2" s="21"/>
      <c r="I2" s="21"/>
    </row>
    <row r="5" spans="1:9" ht="130" customHeight="1">
      <c r="A5" s="22" t="s">
        <v>2</v>
      </c>
      <c r="B5" s="22" t="s">
        <v>337</v>
      </c>
      <c r="C5" s="23"/>
      <c r="D5" s="22" t="s">
        <v>338</v>
      </c>
      <c r="E5" s="23"/>
      <c r="F5" s="22" t="s">
        <v>339</v>
      </c>
      <c r="G5" s="23"/>
      <c r="H5" s="22" t="s">
        <v>7</v>
      </c>
      <c r="I5" s="22" t="s">
        <v>8</v>
      </c>
    </row>
    <row r="6" spans="1:9" ht="16" customHeight="1">
      <c r="A6" s="24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24"/>
      <c r="I6" s="24"/>
    </row>
    <row r="7" spans="1:9" ht="15.5">
      <c r="A7" s="16" t="s">
        <v>343</v>
      </c>
      <c r="B7" s="14">
        <v>90</v>
      </c>
      <c r="C7" s="14">
        <v>1</v>
      </c>
      <c r="D7" s="14">
        <v>85</v>
      </c>
      <c r="E7" s="14">
        <v>1</v>
      </c>
      <c r="F7" s="14">
        <v>90</v>
      </c>
      <c r="G7" s="14">
        <v>1</v>
      </c>
      <c r="H7" s="14">
        <v>1</v>
      </c>
      <c r="I7" s="18">
        <f>95*(B7*C7+D7*E7+F7*G7)/((C7+E7+G7)*100)+H7</f>
        <v>84.916666666666671</v>
      </c>
    </row>
    <row r="8" spans="1:9" ht="15.5">
      <c r="A8" s="16" t="s">
        <v>341</v>
      </c>
      <c r="B8" s="14">
        <v>82</v>
      </c>
      <c r="C8" s="14">
        <v>1</v>
      </c>
      <c r="D8" s="14">
        <v>75</v>
      </c>
      <c r="E8" s="14">
        <v>1</v>
      </c>
      <c r="F8" s="14">
        <v>82</v>
      </c>
      <c r="G8" s="14">
        <v>1</v>
      </c>
      <c r="H8" s="14"/>
      <c r="I8" s="18">
        <f>95*(B8*C8+D8*E8+F8*G8)/((C8+E8+G8)*100)+H8</f>
        <v>75.683333333333337</v>
      </c>
    </row>
    <row r="9" spans="1:9" ht="15.5">
      <c r="A9" s="3" t="s">
        <v>342</v>
      </c>
      <c r="B9" s="4">
        <v>67</v>
      </c>
      <c r="C9" s="4">
        <v>1</v>
      </c>
      <c r="D9" s="4">
        <v>70</v>
      </c>
      <c r="E9" s="4">
        <v>1</v>
      </c>
      <c r="F9" s="4">
        <v>76</v>
      </c>
      <c r="G9" s="4">
        <v>1</v>
      </c>
      <c r="H9" s="4"/>
      <c r="I9" s="5">
        <f>95*(B9*C9+D9*E9+F9*G9)/((C9+E9+G9)*100)+H9</f>
        <v>67.45</v>
      </c>
    </row>
    <row r="10" spans="1:9" ht="15.5">
      <c r="A10" s="3" t="s">
        <v>344</v>
      </c>
      <c r="B10" s="4">
        <v>67</v>
      </c>
      <c r="C10" s="4">
        <v>1</v>
      </c>
      <c r="D10" s="4">
        <v>76</v>
      </c>
      <c r="E10" s="4">
        <v>1</v>
      </c>
      <c r="F10" s="4">
        <v>68</v>
      </c>
      <c r="G10" s="4">
        <v>1</v>
      </c>
      <c r="H10" s="4"/>
      <c r="I10" s="5">
        <f>95*(B10*C10+D10*E10+F10*G10)/((C10+E10+G10)*100)+H10</f>
        <v>66.816666666666663</v>
      </c>
    </row>
    <row r="11" spans="1:9" ht="15.5">
      <c r="A11" s="3" t="s">
        <v>340</v>
      </c>
      <c r="B11" s="4"/>
      <c r="C11" s="4"/>
      <c r="D11" s="4"/>
      <c r="E11" s="4"/>
      <c r="F11" s="4"/>
      <c r="G11" s="4"/>
      <c r="H11" s="4"/>
      <c r="I11" s="5"/>
    </row>
    <row r="12" spans="1:9" ht="15.5">
      <c r="A12" s="3"/>
      <c r="B12" s="4"/>
      <c r="C12" s="4"/>
      <c r="D12" s="4"/>
      <c r="E12" s="4"/>
      <c r="F12" s="4"/>
      <c r="G12" s="4"/>
      <c r="H12" s="4"/>
      <c r="I12" s="4"/>
    </row>
    <row r="13" spans="1:9" ht="15.5">
      <c r="A13" s="3"/>
      <c r="B13" s="4"/>
      <c r="C13" s="4"/>
      <c r="D13" s="4"/>
      <c r="E13" s="4"/>
      <c r="F13" s="4"/>
      <c r="G13" s="4"/>
      <c r="H13" s="4"/>
      <c r="I13" s="4"/>
    </row>
    <row r="14" spans="1:9" ht="15.5">
      <c r="A14" s="6" t="s">
        <v>13</v>
      </c>
      <c r="B14" s="4"/>
      <c r="C14" s="4"/>
      <c r="D14" s="4"/>
      <c r="E14" s="4"/>
      <c r="F14" s="4"/>
      <c r="G14" s="4"/>
      <c r="H14" s="4"/>
      <c r="I14" s="5">
        <f>AVERAGE(I7:I11)</f>
        <v>73.716666666666669</v>
      </c>
    </row>
    <row r="15" spans="1:9" ht="15.5">
      <c r="A15" s="3"/>
      <c r="B15" s="4"/>
      <c r="C15" s="4"/>
      <c r="D15" s="4"/>
      <c r="E15" s="4"/>
      <c r="F15" s="4"/>
      <c r="G15" s="4"/>
      <c r="H15" s="4"/>
      <c r="I15" s="4"/>
    </row>
    <row r="16" spans="1:9" ht="15.5">
      <c r="A16" s="3" t="s">
        <v>14</v>
      </c>
      <c r="B16" s="4" t="s">
        <v>69</v>
      </c>
      <c r="C16" s="4">
        <f>B16*0.4</f>
        <v>2</v>
      </c>
      <c r="D16" s="4"/>
      <c r="E16" s="4"/>
      <c r="F16" s="4"/>
      <c r="G16" s="4"/>
      <c r="H16" s="4"/>
      <c r="I16" s="4"/>
    </row>
  </sheetData>
  <sortState xmlns:xlrd2="http://schemas.microsoft.com/office/spreadsheetml/2017/richdata2" ref="A7:I11">
    <sortCondition descending="1" ref="I7:I11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21"/>
  <sheetViews>
    <sheetView topLeftCell="A6" workbookViewId="0">
      <selection activeCell="K19" sqref="K19"/>
    </sheetView>
  </sheetViews>
  <sheetFormatPr defaultRowHeight="14.5"/>
  <cols>
    <col min="1" max="1" width="47" customWidth="1"/>
    <col min="11" max="11" width="15" customWidth="1"/>
  </cols>
  <sheetData>
    <row r="2" spans="1:11">
      <c r="A2" s="20" t="s">
        <v>25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5" spans="1:11" ht="130" customHeight="1">
      <c r="A5" s="22" t="s">
        <v>2</v>
      </c>
      <c r="B5" s="22" t="s">
        <v>3</v>
      </c>
      <c r="C5" s="23"/>
      <c r="D5" s="22" t="s">
        <v>4</v>
      </c>
      <c r="E5" s="23"/>
      <c r="F5" s="22" t="s">
        <v>5</v>
      </c>
      <c r="G5" s="23"/>
      <c r="H5" s="22" t="s">
        <v>6</v>
      </c>
      <c r="I5" s="23"/>
      <c r="J5" s="22" t="s">
        <v>7</v>
      </c>
      <c r="K5" s="22" t="s">
        <v>8</v>
      </c>
    </row>
    <row r="6" spans="1:11" ht="16" customHeight="1">
      <c r="A6" s="24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24"/>
      <c r="K6" s="24"/>
    </row>
    <row r="7" spans="1:11" ht="15.5">
      <c r="A7" s="16" t="s">
        <v>30</v>
      </c>
      <c r="B7" s="14">
        <v>86</v>
      </c>
      <c r="C7" s="14">
        <v>1</v>
      </c>
      <c r="D7" s="14">
        <v>85</v>
      </c>
      <c r="E7" s="14">
        <v>1</v>
      </c>
      <c r="F7" s="14">
        <v>82</v>
      </c>
      <c r="G7" s="14">
        <v>1</v>
      </c>
      <c r="H7" s="14">
        <v>90</v>
      </c>
      <c r="I7" s="14">
        <v>1</v>
      </c>
      <c r="J7" s="14"/>
      <c r="K7" s="18">
        <f>95*(B7*C7+D7*E7+F7*G7+H7*I7)/((C7+E7+G7+I7)*100)+J7</f>
        <v>81.462500000000006</v>
      </c>
    </row>
    <row r="8" spans="1:11" ht="15.5">
      <c r="A8" s="16" t="s">
        <v>29</v>
      </c>
      <c r="B8" s="14">
        <v>77</v>
      </c>
      <c r="C8" s="14">
        <v>1</v>
      </c>
      <c r="D8" s="14">
        <v>75</v>
      </c>
      <c r="E8" s="14">
        <v>1</v>
      </c>
      <c r="F8" s="14">
        <v>83</v>
      </c>
      <c r="G8" s="14">
        <v>1</v>
      </c>
      <c r="H8" s="14">
        <v>90</v>
      </c>
      <c r="I8" s="14">
        <v>1</v>
      </c>
      <c r="J8" s="14"/>
      <c r="K8" s="18">
        <f>95*(B8*C8+D8*E8+F8*G8+H8*I8)/((C8+E8+G8+I8)*100)+J8</f>
        <v>77.1875</v>
      </c>
    </row>
    <row r="9" spans="1:11" ht="15.5">
      <c r="A9" s="3" t="s">
        <v>26</v>
      </c>
      <c r="B9" s="4"/>
      <c r="C9" s="4"/>
      <c r="D9" s="4"/>
      <c r="E9" s="4"/>
      <c r="F9" s="4"/>
      <c r="G9" s="4"/>
      <c r="H9" s="4"/>
      <c r="I9" s="4"/>
      <c r="J9" s="4"/>
      <c r="K9" s="5"/>
    </row>
    <row r="10" spans="1:11" ht="15.5">
      <c r="A10" s="3" t="s">
        <v>27</v>
      </c>
      <c r="B10" s="4"/>
      <c r="C10" s="4"/>
      <c r="D10" s="4"/>
      <c r="E10" s="4"/>
      <c r="F10" s="4"/>
      <c r="G10" s="4"/>
      <c r="H10" s="4"/>
      <c r="I10" s="4"/>
      <c r="J10" s="4"/>
      <c r="K10" s="5"/>
    </row>
    <row r="11" spans="1:11" ht="15.5">
      <c r="A11" s="3" t="s">
        <v>28</v>
      </c>
      <c r="B11" s="4"/>
      <c r="C11" s="4"/>
      <c r="D11" s="4"/>
      <c r="E11" s="4"/>
      <c r="F11" s="4"/>
      <c r="G11" s="4"/>
      <c r="H11" s="4"/>
      <c r="I11" s="4"/>
      <c r="J11" s="4"/>
      <c r="K11" s="5"/>
    </row>
    <row r="12" spans="1:11" ht="15.5">
      <c r="A12" s="3" t="s">
        <v>31</v>
      </c>
      <c r="B12" s="4"/>
      <c r="C12" s="4"/>
      <c r="D12" s="4"/>
      <c r="E12" s="4"/>
      <c r="F12" s="4"/>
      <c r="G12" s="4"/>
      <c r="H12" s="4"/>
      <c r="I12" s="4"/>
      <c r="J12" s="4"/>
      <c r="K12" s="5"/>
    </row>
    <row r="13" spans="1:11" ht="15.5">
      <c r="A13" s="3" t="s">
        <v>32</v>
      </c>
      <c r="B13" s="4"/>
      <c r="C13" s="4"/>
      <c r="D13" s="4"/>
      <c r="E13" s="4"/>
      <c r="F13" s="4"/>
      <c r="G13" s="4"/>
      <c r="H13" s="4"/>
      <c r="I13" s="4"/>
      <c r="J13" s="4"/>
      <c r="K13" s="5"/>
    </row>
    <row r="14" spans="1:11" ht="15.5">
      <c r="A14" s="3" t="s">
        <v>33</v>
      </c>
      <c r="B14" s="4"/>
      <c r="C14" s="4"/>
      <c r="D14" s="4"/>
      <c r="E14" s="4"/>
      <c r="F14" s="4"/>
      <c r="G14" s="4"/>
      <c r="H14" s="4"/>
      <c r="I14" s="4"/>
      <c r="J14" s="4"/>
      <c r="K14" s="5"/>
    </row>
    <row r="15" spans="1:11" ht="15.5">
      <c r="A15" s="3" t="s">
        <v>34</v>
      </c>
      <c r="B15" s="4"/>
      <c r="C15" s="4"/>
      <c r="D15" s="4"/>
      <c r="E15" s="4"/>
      <c r="F15" s="4"/>
      <c r="G15" s="4"/>
      <c r="H15" s="4"/>
      <c r="I15" s="4"/>
      <c r="J15" s="4"/>
      <c r="K15" s="5"/>
    </row>
    <row r="16" spans="1:11" ht="15.5">
      <c r="A16" s="3" t="s">
        <v>35</v>
      </c>
      <c r="B16" s="4"/>
      <c r="C16" s="4"/>
      <c r="D16" s="4"/>
      <c r="E16" s="4"/>
      <c r="F16" s="4"/>
      <c r="G16" s="4"/>
      <c r="H16" s="4"/>
      <c r="I16" s="4"/>
      <c r="J16" s="4"/>
      <c r="K16" s="5"/>
    </row>
    <row r="17" spans="1:11" ht="15.5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ht="15.5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15.5">
      <c r="A19" s="6" t="s">
        <v>13</v>
      </c>
      <c r="B19" s="4"/>
      <c r="C19" s="4"/>
      <c r="D19" s="4"/>
      <c r="E19" s="4"/>
      <c r="F19" s="4"/>
      <c r="G19" s="4"/>
      <c r="H19" s="4"/>
      <c r="I19" s="4"/>
      <c r="J19" s="4"/>
      <c r="K19" s="5">
        <f>AVERAGE(K7:K16)</f>
        <v>79.325000000000003</v>
      </c>
    </row>
    <row r="20" spans="1:11" ht="15.5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ht="15.5">
      <c r="A21" s="3" t="s">
        <v>14</v>
      </c>
      <c r="B21" s="4" t="s">
        <v>36</v>
      </c>
      <c r="C21" s="4">
        <f>B21*0.4</f>
        <v>4</v>
      </c>
      <c r="D21" s="4"/>
      <c r="E21" s="4"/>
      <c r="F21" s="4"/>
      <c r="G21" s="4"/>
      <c r="H21" s="4"/>
      <c r="I21" s="4"/>
      <c r="J21" s="4"/>
      <c r="K21" s="4"/>
    </row>
  </sheetData>
  <sortState xmlns:xlrd2="http://schemas.microsoft.com/office/spreadsheetml/2017/richdata2" ref="A7:K16">
    <sortCondition descending="1" ref="K7:K16"/>
  </sortState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I17"/>
  <sheetViews>
    <sheetView topLeftCell="D6" workbookViewId="0">
      <selection activeCell="I7" sqref="I7:I8"/>
    </sheetView>
  </sheetViews>
  <sheetFormatPr defaultRowHeight="14.5"/>
  <cols>
    <col min="1" max="1" width="47" customWidth="1"/>
    <col min="9" max="9" width="15" customWidth="1"/>
  </cols>
  <sheetData>
    <row r="2" spans="1:9">
      <c r="A2" s="20" t="s">
        <v>345</v>
      </c>
      <c r="B2" s="21"/>
      <c r="C2" s="21"/>
      <c r="D2" s="21"/>
      <c r="E2" s="21"/>
      <c r="F2" s="21"/>
      <c r="G2" s="21"/>
      <c r="H2" s="21"/>
      <c r="I2" s="21"/>
    </row>
    <row r="5" spans="1:9" ht="130" customHeight="1">
      <c r="A5" s="22" t="s">
        <v>2</v>
      </c>
      <c r="B5" s="22" t="s">
        <v>346</v>
      </c>
      <c r="C5" s="23"/>
      <c r="D5" s="22" t="s">
        <v>347</v>
      </c>
      <c r="E5" s="23"/>
      <c r="F5" s="22" t="s">
        <v>348</v>
      </c>
      <c r="G5" s="23"/>
      <c r="H5" s="22" t="s">
        <v>7</v>
      </c>
      <c r="I5" s="22" t="s">
        <v>8</v>
      </c>
    </row>
    <row r="6" spans="1:9" ht="16" customHeight="1">
      <c r="A6" s="24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24"/>
      <c r="I6" s="24"/>
    </row>
    <row r="7" spans="1:9" ht="15.5">
      <c r="A7" s="16" t="s">
        <v>354</v>
      </c>
      <c r="B7" s="14">
        <v>92</v>
      </c>
      <c r="C7" s="14">
        <v>1</v>
      </c>
      <c r="D7" s="14">
        <v>95</v>
      </c>
      <c r="E7" s="14">
        <v>1</v>
      </c>
      <c r="F7" s="14">
        <v>95</v>
      </c>
      <c r="G7" s="14">
        <v>1</v>
      </c>
      <c r="H7" s="14">
        <v>1</v>
      </c>
      <c r="I7" s="18">
        <f>95*(B7*C7+D7*E7+F7*G7)/((C7+E7+G7)*100)+H7</f>
        <v>90.3</v>
      </c>
    </row>
    <row r="8" spans="1:9" ht="15.5">
      <c r="A8" s="16" t="s">
        <v>353</v>
      </c>
      <c r="B8" s="14">
        <v>90</v>
      </c>
      <c r="C8" s="14">
        <v>1</v>
      </c>
      <c r="D8" s="14">
        <v>90</v>
      </c>
      <c r="E8" s="14">
        <v>1</v>
      </c>
      <c r="F8" s="14">
        <v>94</v>
      </c>
      <c r="G8" s="14">
        <v>1</v>
      </c>
      <c r="H8" s="14"/>
      <c r="I8" s="18">
        <f>95*(B8*C8+D8*E8+F8*G8)/((C8+E8+G8)*100)+H8</f>
        <v>86.766666666666666</v>
      </c>
    </row>
    <row r="9" spans="1:9" ht="15.5">
      <c r="A9" s="3" t="s">
        <v>352</v>
      </c>
      <c r="B9" s="4">
        <v>72</v>
      </c>
      <c r="C9" s="4">
        <v>1</v>
      </c>
      <c r="D9" s="4">
        <v>70</v>
      </c>
      <c r="E9" s="4">
        <v>1</v>
      </c>
      <c r="F9" s="4">
        <v>72</v>
      </c>
      <c r="G9" s="4">
        <v>1</v>
      </c>
      <c r="H9" s="4"/>
      <c r="I9" s="5">
        <f>95*(B9*C9+D9*E9+F9*G9)/((C9+E9+G9)*100)+H9</f>
        <v>67.766666666666666</v>
      </c>
    </row>
    <row r="10" spans="1:9" ht="15.5">
      <c r="A10" s="3" t="s">
        <v>349</v>
      </c>
      <c r="B10" s="4"/>
      <c r="C10" s="4"/>
      <c r="D10" s="4"/>
      <c r="E10" s="4"/>
      <c r="F10" s="4"/>
      <c r="G10" s="4"/>
      <c r="H10" s="4"/>
      <c r="I10" s="5"/>
    </row>
    <row r="11" spans="1:9" ht="15.5">
      <c r="A11" s="3" t="s">
        <v>350</v>
      </c>
      <c r="B11" s="4"/>
      <c r="C11" s="4"/>
      <c r="D11" s="4"/>
      <c r="E11" s="4"/>
      <c r="F11" s="4"/>
      <c r="G11" s="4"/>
      <c r="H11" s="4"/>
      <c r="I11" s="5"/>
    </row>
    <row r="12" spans="1:9" ht="15.5">
      <c r="A12" s="3" t="s">
        <v>351</v>
      </c>
      <c r="B12" s="4"/>
      <c r="C12" s="4"/>
      <c r="D12" s="4"/>
      <c r="E12" s="4"/>
      <c r="F12" s="4"/>
      <c r="G12" s="4"/>
      <c r="H12" s="4"/>
      <c r="I12" s="5"/>
    </row>
    <row r="13" spans="1:9" ht="15.5">
      <c r="A13" s="3"/>
      <c r="B13" s="4"/>
      <c r="C13" s="4"/>
      <c r="D13" s="4"/>
      <c r="E13" s="4"/>
      <c r="F13" s="4"/>
      <c r="G13" s="4"/>
      <c r="H13" s="4"/>
      <c r="I13" s="4"/>
    </row>
    <row r="14" spans="1:9" ht="15.5">
      <c r="A14" s="3"/>
      <c r="B14" s="4"/>
      <c r="C14" s="4"/>
      <c r="D14" s="4"/>
      <c r="E14" s="4"/>
      <c r="F14" s="4"/>
      <c r="G14" s="4"/>
      <c r="H14" s="4"/>
      <c r="I14" s="4"/>
    </row>
    <row r="15" spans="1:9" ht="15.5">
      <c r="A15" s="6" t="s">
        <v>13</v>
      </c>
      <c r="B15" s="4"/>
      <c r="C15" s="4"/>
      <c r="D15" s="4"/>
      <c r="E15" s="4"/>
      <c r="F15" s="4"/>
      <c r="G15" s="4"/>
      <c r="H15" s="4"/>
      <c r="I15" s="5">
        <f>AVERAGE(I7:I12)</f>
        <v>81.6111111111111</v>
      </c>
    </row>
    <row r="16" spans="1:9" ht="15.5">
      <c r="A16" s="3"/>
      <c r="B16" s="4"/>
      <c r="C16" s="4"/>
      <c r="D16" s="4"/>
      <c r="E16" s="4"/>
      <c r="F16" s="4"/>
      <c r="G16" s="4"/>
      <c r="H16" s="4"/>
      <c r="I16" s="4"/>
    </row>
    <row r="17" spans="1:9" ht="15.5">
      <c r="A17" s="3" t="s">
        <v>14</v>
      </c>
      <c r="B17" s="4" t="s">
        <v>159</v>
      </c>
      <c r="C17" s="4">
        <f>B17*0.4</f>
        <v>2.4000000000000004</v>
      </c>
      <c r="D17" s="4"/>
      <c r="E17" s="4"/>
      <c r="F17" s="4"/>
      <c r="G17" s="4"/>
      <c r="H17" s="4"/>
      <c r="I17" s="4"/>
    </row>
  </sheetData>
  <sortState xmlns:xlrd2="http://schemas.microsoft.com/office/spreadsheetml/2017/richdata2" ref="A7:I12">
    <sortCondition descending="1" ref="I7:I12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I19"/>
  <sheetViews>
    <sheetView topLeftCell="A5" workbookViewId="0">
      <selection activeCell="I7" sqref="A7:I9"/>
    </sheetView>
  </sheetViews>
  <sheetFormatPr defaultRowHeight="14.5"/>
  <cols>
    <col min="1" max="1" width="47" customWidth="1"/>
    <col min="9" max="9" width="15" customWidth="1"/>
  </cols>
  <sheetData>
    <row r="2" spans="1:9">
      <c r="A2" s="20" t="s">
        <v>355</v>
      </c>
      <c r="B2" s="21"/>
      <c r="C2" s="21"/>
      <c r="D2" s="21"/>
      <c r="E2" s="21"/>
      <c r="F2" s="21"/>
      <c r="G2" s="21"/>
      <c r="H2" s="21"/>
      <c r="I2" s="21"/>
    </row>
    <row r="5" spans="1:9" ht="130" customHeight="1">
      <c r="A5" s="22" t="s">
        <v>2</v>
      </c>
      <c r="B5" s="22" t="s">
        <v>337</v>
      </c>
      <c r="C5" s="23"/>
      <c r="D5" s="22" t="s">
        <v>338</v>
      </c>
      <c r="E5" s="23"/>
      <c r="F5" s="22" t="s">
        <v>339</v>
      </c>
      <c r="G5" s="23"/>
      <c r="H5" s="22" t="s">
        <v>7</v>
      </c>
      <c r="I5" s="22" t="s">
        <v>8</v>
      </c>
    </row>
    <row r="6" spans="1:9" ht="16" customHeight="1">
      <c r="A6" s="24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24"/>
      <c r="I6" s="24"/>
    </row>
    <row r="7" spans="1:9" ht="15.5">
      <c r="A7" s="16" t="s">
        <v>362</v>
      </c>
      <c r="B7" s="14">
        <v>72</v>
      </c>
      <c r="C7" s="14">
        <v>1</v>
      </c>
      <c r="D7" s="14">
        <v>86</v>
      </c>
      <c r="E7" s="14">
        <v>1</v>
      </c>
      <c r="F7" s="14">
        <v>79</v>
      </c>
      <c r="G7" s="14">
        <v>1</v>
      </c>
      <c r="H7" s="14"/>
      <c r="I7" s="18">
        <f>95*(B7*C7+D7*E7+F7*G7)/((C7+E7+G7)*100)+H7</f>
        <v>75.05</v>
      </c>
    </row>
    <row r="8" spans="1:9" ht="15.5">
      <c r="A8" s="16" t="s">
        <v>360</v>
      </c>
      <c r="B8" s="14">
        <v>75</v>
      </c>
      <c r="C8" s="14">
        <v>1</v>
      </c>
      <c r="D8" s="14">
        <v>75</v>
      </c>
      <c r="E8" s="14">
        <v>1</v>
      </c>
      <c r="F8" s="14">
        <v>75</v>
      </c>
      <c r="G8" s="14">
        <v>1</v>
      </c>
      <c r="H8" s="14"/>
      <c r="I8" s="18">
        <f>95*(B8*C8+D8*E8+F8*G8)/((C8+E8+G8)*100)+H8</f>
        <v>71.25</v>
      </c>
    </row>
    <row r="9" spans="1:9" ht="15.5">
      <c r="A9" s="16" t="s">
        <v>363</v>
      </c>
      <c r="B9" s="14">
        <v>72</v>
      </c>
      <c r="C9" s="14">
        <v>1</v>
      </c>
      <c r="D9" s="14">
        <v>81</v>
      </c>
      <c r="E9" s="14">
        <v>1</v>
      </c>
      <c r="F9" s="14">
        <v>72</v>
      </c>
      <c r="G9" s="14">
        <v>1</v>
      </c>
      <c r="H9" s="14"/>
      <c r="I9" s="18">
        <f>95*(B9*C9+D9*E9+F9*G9)/((C9+E9+G9)*100)+H9</f>
        <v>71.25</v>
      </c>
    </row>
    <row r="10" spans="1:9" ht="15.5">
      <c r="A10" s="3" t="s">
        <v>356</v>
      </c>
      <c r="B10" s="4">
        <v>70</v>
      </c>
      <c r="C10" s="4">
        <v>1</v>
      </c>
      <c r="D10" s="4">
        <v>76</v>
      </c>
      <c r="E10" s="4">
        <v>1</v>
      </c>
      <c r="F10" s="4">
        <v>70</v>
      </c>
      <c r="G10" s="4">
        <v>1</v>
      </c>
      <c r="H10" s="4"/>
      <c r="I10" s="5">
        <f>95*(B10*C10+D10*E10+F10*G10)/((C10+E10+G10)*100)+H10</f>
        <v>68.400000000000006</v>
      </c>
    </row>
    <row r="11" spans="1:9" ht="15.5">
      <c r="A11" s="3" t="s">
        <v>361</v>
      </c>
      <c r="B11" s="4"/>
      <c r="C11" s="4"/>
      <c r="D11" s="4"/>
      <c r="E11" s="4"/>
      <c r="F11" s="4"/>
      <c r="G11" s="4"/>
      <c r="H11" s="4"/>
      <c r="I11" s="5"/>
    </row>
    <row r="12" spans="1:9" ht="15.5">
      <c r="A12" s="3" t="s">
        <v>357</v>
      </c>
      <c r="B12" s="4"/>
      <c r="C12" s="4"/>
      <c r="D12" s="4"/>
      <c r="E12" s="4"/>
      <c r="F12" s="4"/>
      <c r="G12" s="4"/>
      <c r="H12" s="4"/>
      <c r="I12" s="5"/>
    </row>
    <row r="13" spans="1:9" ht="15.5">
      <c r="A13" s="3" t="s">
        <v>358</v>
      </c>
      <c r="B13" s="4"/>
      <c r="C13" s="4"/>
      <c r="D13" s="4"/>
      <c r="E13" s="4"/>
      <c r="F13" s="4"/>
      <c r="G13" s="4"/>
      <c r="H13" s="4"/>
      <c r="I13" s="5"/>
    </row>
    <row r="14" spans="1:9" ht="15.5">
      <c r="A14" s="3" t="s">
        <v>359</v>
      </c>
      <c r="B14" s="4"/>
      <c r="C14" s="4"/>
      <c r="D14" s="4"/>
      <c r="E14" s="4"/>
      <c r="F14" s="4"/>
      <c r="G14" s="4"/>
      <c r="H14" s="4"/>
      <c r="I14" s="5"/>
    </row>
    <row r="15" spans="1:9" ht="15.5">
      <c r="A15" s="3"/>
      <c r="B15" s="4"/>
      <c r="C15" s="4"/>
      <c r="D15" s="4"/>
      <c r="E15" s="4"/>
      <c r="F15" s="4"/>
      <c r="G15" s="4"/>
      <c r="H15" s="4"/>
      <c r="I15" s="4"/>
    </row>
    <row r="16" spans="1:9" ht="15.5">
      <c r="A16" s="3"/>
      <c r="B16" s="4"/>
      <c r="C16" s="4"/>
      <c r="D16" s="4"/>
      <c r="E16" s="4"/>
      <c r="F16" s="4"/>
      <c r="G16" s="4"/>
      <c r="H16" s="4"/>
      <c r="I16" s="4"/>
    </row>
    <row r="17" spans="1:9" ht="15.5">
      <c r="A17" s="6" t="s">
        <v>13</v>
      </c>
      <c r="B17" s="4"/>
      <c r="C17" s="4"/>
      <c r="D17" s="4"/>
      <c r="E17" s="4"/>
      <c r="F17" s="4"/>
      <c r="G17" s="4"/>
      <c r="H17" s="4"/>
      <c r="I17" s="5">
        <f>AVERAGE(I7:I14)</f>
        <v>71.487500000000011</v>
      </c>
    </row>
    <row r="18" spans="1:9" ht="15.5">
      <c r="A18" s="3"/>
      <c r="B18" s="4"/>
      <c r="C18" s="4"/>
      <c r="D18" s="4"/>
      <c r="E18" s="4"/>
      <c r="F18" s="4"/>
      <c r="G18" s="4"/>
      <c r="H18" s="4"/>
      <c r="I18" s="4"/>
    </row>
    <row r="19" spans="1:9" ht="15.5">
      <c r="A19" s="3" t="s">
        <v>14</v>
      </c>
      <c r="B19" s="4" t="s">
        <v>101</v>
      </c>
      <c r="C19" s="4">
        <f>B19*0.4</f>
        <v>3.2</v>
      </c>
      <c r="D19" s="4"/>
      <c r="E19" s="4"/>
      <c r="F19" s="4"/>
      <c r="G19" s="4"/>
      <c r="H19" s="4"/>
      <c r="I19" s="4"/>
    </row>
  </sheetData>
  <sortState xmlns:xlrd2="http://schemas.microsoft.com/office/spreadsheetml/2017/richdata2" ref="A7:I14">
    <sortCondition descending="1" ref="I7:I14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I17"/>
  <sheetViews>
    <sheetView topLeftCell="D4" workbookViewId="0">
      <selection activeCell="I7" sqref="I7"/>
    </sheetView>
  </sheetViews>
  <sheetFormatPr defaultRowHeight="14.5"/>
  <cols>
    <col min="1" max="1" width="47" customWidth="1"/>
    <col min="9" max="9" width="15" customWidth="1"/>
  </cols>
  <sheetData>
    <row r="2" spans="1:9">
      <c r="A2" s="20" t="s">
        <v>364</v>
      </c>
      <c r="B2" s="21"/>
      <c r="C2" s="21"/>
      <c r="D2" s="21"/>
      <c r="E2" s="21"/>
      <c r="F2" s="21"/>
      <c r="G2" s="21"/>
      <c r="H2" s="21"/>
      <c r="I2" s="21"/>
    </row>
    <row r="5" spans="1:9" ht="130" customHeight="1">
      <c r="A5" s="22" t="s">
        <v>2</v>
      </c>
      <c r="B5" s="22" t="s">
        <v>38</v>
      </c>
      <c r="C5" s="23"/>
      <c r="D5" s="22" t="s">
        <v>39</v>
      </c>
      <c r="E5" s="23"/>
      <c r="F5" s="22" t="s">
        <v>365</v>
      </c>
      <c r="G5" s="23"/>
      <c r="H5" s="22" t="s">
        <v>7</v>
      </c>
      <c r="I5" s="22" t="s">
        <v>8</v>
      </c>
    </row>
    <row r="6" spans="1:9" ht="16" customHeight="1">
      <c r="A6" s="24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24"/>
      <c r="I6" s="24"/>
    </row>
    <row r="7" spans="1:9" ht="15.5">
      <c r="A7" s="16" t="s">
        <v>371</v>
      </c>
      <c r="B7" s="14">
        <v>90</v>
      </c>
      <c r="C7" s="14">
        <v>1</v>
      </c>
      <c r="D7" s="14">
        <v>95</v>
      </c>
      <c r="E7" s="14">
        <v>1</v>
      </c>
      <c r="F7" s="14">
        <v>92</v>
      </c>
      <c r="G7" s="14">
        <v>1</v>
      </c>
      <c r="H7" s="14">
        <v>5</v>
      </c>
      <c r="I7" s="18">
        <f>95*(B7*C7+D7*E7+F7*G7)/((C7+E7+G7)*100)+H7</f>
        <v>92.716666666666669</v>
      </c>
    </row>
    <row r="8" spans="1:9" ht="15.5">
      <c r="A8" s="3" t="s">
        <v>366</v>
      </c>
      <c r="B8" s="4"/>
      <c r="C8" s="4"/>
      <c r="D8" s="4"/>
      <c r="E8" s="4"/>
      <c r="F8" s="4"/>
      <c r="G8" s="4"/>
      <c r="H8" s="4"/>
      <c r="I8" s="5"/>
    </row>
    <row r="9" spans="1:9" ht="15.5">
      <c r="A9" s="3" t="s">
        <v>367</v>
      </c>
      <c r="B9" s="4"/>
      <c r="C9" s="4"/>
      <c r="D9" s="4"/>
      <c r="E9" s="4"/>
      <c r="F9" s="4"/>
      <c r="G9" s="4"/>
      <c r="H9" s="4"/>
      <c r="I9" s="5"/>
    </row>
    <row r="10" spans="1:9" ht="15.5">
      <c r="A10" s="3" t="s">
        <v>368</v>
      </c>
      <c r="B10" s="4"/>
      <c r="C10" s="4"/>
      <c r="D10" s="4"/>
      <c r="E10" s="4"/>
      <c r="F10" s="4"/>
      <c r="G10" s="4"/>
      <c r="H10" s="4"/>
      <c r="I10" s="5"/>
    </row>
    <row r="11" spans="1:9" ht="15.5">
      <c r="A11" s="3" t="s">
        <v>369</v>
      </c>
      <c r="B11" s="4"/>
      <c r="C11" s="4"/>
      <c r="D11" s="4"/>
      <c r="E11" s="4"/>
      <c r="F11" s="4"/>
      <c r="G11" s="4"/>
      <c r="H11" s="4"/>
      <c r="I11" s="5"/>
    </row>
    <row r="12" spans="1:9" ht="15.5">
      <c r="A12" s="3" t="s">
        <v>370</v>
      </c>
      <c r="B12" s="4"/>
      <c r="C12" s="4"/>
      <c r="D12" s="4"/>
      <c r="E12" s="4"/>
      <c r="F12" s="4"/>
      <c r="G12" s="4"/>
      <c r="H12" s="4"/>
      <c r="I12" s="5"/>
    </row>
    <row r="13" spans="1:9" ht="15.5">
      <c r="A13" s="3"/>
      <c r="B13" s="4"/>
      <c r="C13" s="4"/>
      <c r="D13" s="4"/>
      <c r="E13" s="4"/>
      <c r="F13" s="4"/>
      <c r="G13" s="4"/>
      <c r="H13" s="4"/>
      <c r="I13" s="4"/>
    </row>
    <row r="14" spans="1:9" ht="15.5">
      <c r="A14" s="3"/>
      <c r="B14" s="4"/>
      <c r="C14" s="4"/>
      <c r="D14" s="4"/>
      <c r="E14" s="4"/>
      <c r="F14" s="4"/>
      <c r="G14" s="4"/>
      <c r="H14" s="4"/>
      <c r="I14" s="4"/>
    </row>
    <row r="15" spans="1:9" ht="15.5">
      <c r="A15" s="6" t="s">
        <v>13</v>
      </c>
      <c r="B15" s="4"/>
      <c r="C15" s="4"/>
      <c r="D15" s="4"/>
      <c r="E15" s="4"/>
      <c r="F15" s="4"/>
      <c r="G15" s="4"/>
      <c r="H15" s="4"/>
      <c r="I15" s="5">
        <f>AVERAGE(I7:I12)</f>
        <v>92.716666666666669</v>
      </c>
    </row>
    <row r="16" spans="1:9" ht="15.5">
      <c r="A16" s="3"/>
      <c r="B16" s="4"/>
      <c r="C16" s="4"/>
      <c r="D16" s="4"/>
      <c r="E16" s="4"/>
      <c r="F16" s="4"/>
      <c r="G16" s="4"/>
      <c r="H16" s="4"/>
      <c r="I16" s="4"/>
    </row>
    <row r="17" spans="1:9" ht="15.5">
      <c r="A17" s="3" t="s">
        <v>14</v>
      </c>
      <c r="B17" s="4" t="s">
        <v>159</v>
      </c>
      <c r="C17" s="4">
        <f>B17*0.4</f>
        <v>2.4000000000000004</v>
      </c>
      <c r="D17" s="4"/>
      <c r="E17" s="4"/>
      <c r="F17" s="4"/>
      <c r="G17" s="4"/>
      <c r="H17" s="4"/>
      <c r="I17" s="4"/>
    </row>
  </sheetData>
  <sortState xmlns:xlrd2="http://schemas.microsoft.com/office/spreadsheetml/2017/richdata2" ref="A7:I12">
    <sortCondition descending="1" ref="I7:I12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I15"/>
  <sheetViews>
    <sheetView topLeftCell="G5" workbookViewId="0">
      <selection activeCell="I7" sqref="I7:I8"/>
    </sheetView>
  </sheetViews>
  <sheetFormatPr defaultRowHeight="14.5"/>
  <cols>
    <col min="1" max="1" width="47" customWidth="1"/>
    <col min="9" max="9" width="15" customWidth="1"/>
  </cols>
  <sheetData>
    <row r="2" spans="1:9">
      <c r="A2" s="20" t="s">
        <v>372</v>
      </c>
      <c r="B2" s="21"/>
      <c r="C2" s="21"/>
      <c r="D2" s="21"/>
      <c r="E2" s="21"/>
      <c r="F2" s="21"/>
      <c r="G2" s="21"/>
      <c r="H2" s="21"/>
      <c r="I2" s="21"/>
    </row>
    <row r="5" spans="1:9" ht="130" customHeight="1">
      <c r="A5" s="22" t="s">
        <v>2</v>
      </c>
      <c r="B5" s="22" t="s">
        <v>346</v>
      </c>
      <c r="C5" s="23"/>
      <c r="D5" s="22" t="s">
        <v>347</v>
      </c>
      <c r="E5" s="23"/>
      <c r="F5" s="22" t="s">
        <v>348</v>
      </c>
      <c r="G5" s="23"/>
      <c r="H5" s="22" t="s">
        <v>7</v>
      </c>
      <c r="I5" s="22" t="s">
        <v>8</v>
      </c>
    </row>
    <row r="6" spans="1:9" ht="16" customHeight="1">
      <c r="A6" s="24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24"/>
      <c r="I6" s="24"/>
    </row>
    <row r="7" spans="1:9" ht="15.5">
      <c r="A7" s="16" t="s">
        <v>374</v>
      </c>
      <c r="B7" s="14">
        <v>95</v>
      </c>
      <c r="C7" s="14">
        <v>1</v>
      </c>
      <c r="D7" s="14">
        <v>95</v>
      </c>
      <c r="E7" s="14">
        <v>1</v>
      </c>
      <c r="F7" s="14">
        <v>95</v>
      </c>
      <c r="G7" s="14">
        <v>1</v>
      </c>
      <c r="H7" s="14"/>
      <c r="I7" s="18">
        <f>95*(B7*C7+D7*E7+F7*G7)/((C7+E7+G7)*100)+H7</f>
        <v>90.25</v>
      </c>
    </row>
    <row r="8" spans="1:9" ht="15.5">
      <c r="A8" s="16" t="s">
        <v>375</v>
      </c>
      <c r="B8" s="14">
        <v>95</v>
      </c>
      <c r="C8" s="14">
        <v>1</v>
      </c>
      <c r="D8" s="14">
        <v>95</v>
      </c>
      <c r="E8" s="14">
        <v>1</v>
      </c>
      <c r="F8" s="14">
        <v>95</v>
      </c>
      <c r="G8" s="14">
        <v>1</v>
      </c>
      <c r="H8" s="14"/>
      <c r="I8" s="18">
        <f>95*(B8*C8+D8*E8+F8*G8)/((C8+E8+G8)*100)+H8</f>
        <v>90.25</v>
      </c>
    </row>
    <row r="9" spans="1:9" ht="15.5">
      <c r="A9" s="3" t="s">
        <v>376</v>
      </c>
      <c r="B9" s="4">
        <v>75</v>
      </c>
      <c r="C9" s="4">
        <v>1</v>
      </c>
      <c r="D9" s="4">
        <v>90</v>
      </c>
      <c r="E9" s="4">
        <v>1</v>
      </c>
      <c r="F9" s="4">
        <v>77</v>
      </c>
      <c r="G9" s="4">
        <v>1</v>
      </c>
      <c r="H9" s="4"/>
      <c r="I9" s="5">
        <f>95*(B9*C9+D9*E9+F9*G9)/((C9+E9+G9)*100)+H9</f>
        <v>76.63333333333334</v>
      </c>
    </row>
    <row r="10" spans="1:9" ht="15.5">
      <c r="A10" s="3" t="s">
        <v>373</v>
      </c>
      <c r="B10" s="4">
        <v>69</v>
      </c>
      <c r="C10" s="4">
        <v>1</v>
      </c>
      <c r="D10" s="4">
        <v>70</v>
      </c>
      <c r="E10" s="4">
        <v>1</v>
      </c>
      <c r="F10" s="4">
        <v>72</v>
      </c>
      <c r="G10" s="4">
        <v>1</v>
      </c>
      <c r="H10" s="4"/>
      <c r="I10" s="5">
        <f>95*(B10*C10+D10*E10+F10*G10)/((C10+E10+G10)*100)+H10</f>
        <v>66.816666666666663</v>
      </c>
    </row>
    <row r="11" spans="1:9" ht="15.5">
      <c r="A11" s="3"/>
      <c r="B11" s="4"/>
      <c r="C11" s="4"/>
      <c r="D11" s="4"/>
      <c r="E11" s="4"/>
      <c r="F11" s="4"/>
      <c r="G11" s="4"/>
      <c r="H11" s="4"/>
      <c r="I11" s="4"/>
    </row>
    <row r="12" spans="1:9" ht="15.5">
      <c r="A12" s="3"/>
      <c r="B12" s="4"/>
      <c r="C12" s="4"/>
      <c r="D12" s="4"/>
      <c r="E12" s="4"/>
      <c r="F12" s="4"/>
      <c r="G12" s="4"/>
      <c r="H12" s="4"/>
      <c r="I12" s="4"/>
    </row>
    <row r="13" spans="1:9" ht="15.5">
      <c r="A13" s="6" t="s">
        <v>13</v>
      </c>
      <c r="B13" s="4"/>
      <c r="C13" s="4"/>
      <c r="D13" s="4"/>
      <c r="E13" s="4"/>
      <c r="F13" s="4"/>
      <c r="G13" s="4"/>
      <c r="H13" s="4"/>
      <c r="I13" s="5">
        <f>AVERAGE(I7:I10)</f>
        <v>80.987499999999997</v>
      </c>
    </row>
    <row r="14" spans="1:9" ht="15.5">
      <c r="A14" s="3"/>
      <c r="B14" s="4"/>
      <c r="C14" s="4"/>
      <c r="D14" s="4"/>
      <c r="E14" s="4"/>
      <c r="F14" s="4"/>
      <c r="G14" s="4"/>
      <c r="H14" s="4"/>
      <c r="I14" s="4"/>
    </row>
    <row r="15" spans="1:9" ht="15.5">
      <c r="A15" s="3" t="s">
        <v>14</v>
      </c>
      <c r="B15" s="4" t="s">
        <v>24</v>
      </c>
      <c r="C15" s="4">
        <f>B15*0.4</f>
        <v>1.6</v>
      </c>
      <c r="D15" s="4"/>
      <c r="E15" s="4"/>
      <c r="F15" s="4"/>
      <c r="G15" s="4"/>
      <c r="H15" s="4"/>
      <c r="I15" s="4"/>
    </row>
  </sheetData>
  <sortState xmlns:xlrd2="http://schemas.microsoft.com/office/spreadsheetml/2017/richdata2" ref="A7:I10">
    <sortCondition descending="1" ref="I7:I10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I15"/>
  <sheetViews>
    <sheetView topLeftCell="C5" workbookViewId="0">
      <selection activeCell="I7" sqref="I7"/>
    </sheetView>
  </sheetViews>
  <sheetFormatPr defaultRowHeight="14.5"/>
  <cols>
    <col min="1" max="1" width="47" customWidth="1"/>
    <col min="9" max="9" width="15" customWidth="1"/>
  </cols>
  <sheetData>
    <row r="2" spans="1:9">
      <c r="A2" s="20" t="s">
        <v>377</v>
      </c>
      <c r="B2" s="21"/>
      <c r="C2" s="21"/>
      <c r="D2" s="21"/>
      <c r="E2" s="21"/>
      <c r="F2" s="21"/>
      <c r="G2" s="21"/>
      <c r="H2" s="21"/>
      <c r="I2" s="21"/>
    </row>
    <row r="5" spans="1:9" ht="130" customHeight="1">
      <c r="A5" s="22" t="s">
        <v>2</v>
      </c>
      <c r="B5" s="22" t="s">
        <v>61</v>
      </c>
      <c r="C5" s="23"/>
      <c r="D5" s="22" t="s">
        <v>62</v>
      </c>
      <c r="E5" s="23"/>
      <c r="F5" s="22" t="s">
        <v>63</v>
      </c>
      <c r="G5" s="23"/>
      <c r="H5" s="22" t="s">
        <v>7</v>
      </c>
      <c r="I5" s="22" t="s">
        <v>8</v>
      </c>
    </row>
    <row r="6" spans="1:9" ht="16" customHeight="1">
      <c r="A6" s="24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24"/>
      <c r="I6" s="24"/>
    </row>
    <row r="7" spans="1:9" ht="15.5">
      <c r="A7" s="16" t="s">
        <v>380</v>
      </c>
      <c r="B7" s="14">
        <v>85</v>
      </c>
      <c r="C7" s="14">
        <v>1</v>
      </c>
      <c r="D7" s="14">
        <v>90</v>
      </c>
      <c r="E7" s="14">
        <v>1</v>
      </c>
      <c r="F7" s="14">
        <v>80</v>
      </c>
      <c r="G7" s="14">
        <v>1</v>
      </c>
      <c r="H7" s="14">
        <v>1</v>
      </c>
      <c r="I7" s="18">
        <f>95*(B7*C7+D7*E7+F7*G7)/((C7+E7+G7)*100)+H7</f>
        <v>81.75</v>
      </c>
    </row>
    <row r="8" spans="1:9" ht="15.5">
      <c r="A8" s="3" t="s">
        <v>381</v>
      </c>
      <c r="B8" s="4">
        <v>82</v>
      </c>
      <c r="C8" s="4">
        <v>1</v>
      </c>
      <c r="D8" s="4">
        <v>80</v>
      </c>
      <c r="E8" s="4">
        <v>1</v>
      </c>
      <c r="F8" s="4">
        <v>85</v>
      </c>
      <c r="G8" s="4">
        <v>1</v>
      </c>
      <c r="H8" s="4"/>
      <c r="I8" s="5">
        <f>95*(B8*C8+D8*E8+F8*G8)/((C8+E8+G8)*100)+H8</f>
        <v>78.216666666666669</v>
      </c>
    </row>
    <row r="9" spans="1:9" ht="15.5">
      <c r="A9" s="3" t="s">
        <v>378</v>
      </c>
      <c r="B9" s="4"/>
      <c r="C9" s="4"/>
      <c r="D9" s="4"/>
      <c r="E9" s="4"/>
      <c r="F9" s="4"/>
      <c r="G9" s="4"/>
      <c r="H9" s="4"/>
      <c r="I9" s="5"/>
    </row>
    <row r="10" spans="1:9" ht="15.5">
      <c r="A10" s="3" t="s">
        <v>379</v>
      </c>
      <c r="B10" s="4"/>
      <c r="C10" s="4"/>
      <c r="D10" s="4"/>
      <c r="E10" s="4"/>
      <c r="F10" s="4"/>
      <c r="G10" s="4"/>
      <c r="H10" s="4"/>
      <c r="I10" s="5"/>
    </row>
    <row r="11" spans="1:9" ht="15.5">
      <c r="A11" s="3"/>
      <c r="B11" s="4"/>
      <c r="C11" s="4"/>
      <c r="D11" s="4"/>
      <c r="E11" s="4"/>
      <c r="F11" s="4"/>
      <c r="G11" s="4"/>
      <c r="H11" s="4"/>
      <c r="I11" s="4"/>
    </row>
    <row r="12" spans="1:9" ht="15.5">
      <c r="A12" s="3"/>
      <c r="B12" s="4"/>
      <c r="C12" s="4"/>
      <c r="D12" s="4"/>
      <c r="E12" s="4"/>
      <c r="F12" s="4"/>
      <c r="G12" s="4"/>
      <c r="H12" s="4"/>
      <c r="I12" s="4"/>
    </row>
    <row r="13" spans="1:9" ht="15.5">
      <c r="A13" s="6" t="s">
        <v>13</v>
      </c>
      <c r="B13" s="4"/>
      <c r="C13" s="4"/>
      <c r="D13" s="4"/>
      <c r="E13" s="4"/>
      <c r="F13" s="4"/>
      <c r="G13" s="4"/>
      <c r="H13" s="4"/>
      <c r="I13" s="5">
        <f>AVERAGE(I7:I10)</f>
        <v>79.983333333333334</v>
      </c>
    </row>
    <row r="14" spans="1:9" ht="15.5">
      <c r="A14" s="3"/>
      <c r="B14" s="4"/>
      <c r="C14" s="4"/>
      <c r="D14" s="4"/>
      <c r="E14" s="4"/>
      <c r="F14" s="4"/>
      <c r="G14" s="4"/>
      <c r="H14" s="4"/>
      <c r="I14" s="4"/>
    </row>
    <row r="15" spans="1:9" ht="15.5">
      <c r="A15" s="3" t="s">
        <v>14</v>
      </c>
      <c r="B15" s="4" t="s">
        <v>24</v>
      </c>
      <c r="C15" s="4">
        <f>B15*0.4</f>
        <v>1.6</v>
      </c>
      <c r="D15" s="4"/>
      <c r="E15" s="4"/>
      <c r="F15" s="4"/>
      <c r="G15" s="4"/>
      <c r="H15" s="4"/>
      <c r="I15" s="4"/>
    </row>
  </sheetData>
  <sortState xmlns:xlrd2="http://schemas.microsoft.com/office/spreadsheetml/2017/richdata2" ref="A7:I10">
    <sortCondition descending="1" ref="I7:I10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I15"/>
  <sheetViews>
    <sheetView topLeftCell="B5" workbookViewId="0">
      <selection activeCell="I7" sqref="I7"/>
    </sheetView>
  </sheetViews>
  <sheetFormatPr defaultRowHeight="14.5"/>
  <cols>
    <col min="1" max="1" width="47" customWidth="1"/>
    <col min="9" max="9" width="15" customWidth="1"/>
  </cols>
  <sheetData>
    <row r="2" spans="1:9">
      <c r="A2" s="20" t="s">
        <v>382</v>
      </c>
      <c r="B2" s="21"/>
      <c r="C2" s="21"/>
      <c r="D2" s="21"/>
      <c r="E2" s="21"/>
      <c r="F2" s="21"/>
      <c r="G2" s="21"/>
      <c r="H2" s="21"/>
      <c r="I2" s="21"/>
    </row>
    <row r="5" spans="1:9" ht="130" customHeight="1">
      <c r="A5" s="22" t="s">
        <v>2</v>
      </c>
      <c r="B5" s="22" t="s">
        <v>71</v>
      </c>
      <c r="C5" s="23"/>
      <c r="D5" s="22" t="s">
        <v>383</v>
      </c>
      <c r="E5" s="23"/>
      <c r="F5" s="22" t="s">
        <v>384</v>
      </c>
      <c r="G5" s="23"/>
      <c r="H5" s="22" t="s">
        <v>7</v>
      </c>
      <c r="I5" s="22" t="s">
        <v>8</v>
      </c>
    </row>
    <row r="6" spans="1:9" ht="16" customHeight="1">
      <c r="A6" s="24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24"/>
      <c r="I6" s="24"/>
    </row>
    <row r="7" spans="1:9" ht="15.5">
      <c r="A7" s="16" t="s">
        <v>387</v>
      </c>
      <c r="B7" s="14">
        <v>70</v>
      </c>
      <c r="C7" s="14">
        <v>1</v>
      </c>
      <c r="D7" s="14">
        <v>90</v>
      </c>
      <c r="E7" s="14">
        <v>1</v>
      </c>
      <c r="F7" s="14">
        <v>90</v>
      </c>
      <c r="G7" s="14">
        <v>1</v>
      </c>
      <c r="H7" s="14"/>
      <c r="I7" s="18">
        <f>95*(B7*C7+D7*E7+F7*G7)/((C7+E7+G7)*100)+H7</f>
        <v>79.166666666666671</v>
      </c>
    </row>
    <row r="8" spans="1:9" ht="15.5">
      <c r="A8" s="3" t="s">
        <v>385</v>
      </c>
      <c r="B8" s="4">
        <v>72</v>
      </c>
      <c r="C8" s="4">
        <v>1</v>
      </c>
      <c r="D8" s="4">
        <v>77</v>
      </c>
      <c r="E8" s="4">
        <v>1</v>
      </c>
      <c r="F8" s="4">
        <v>89</v>
      </c>
      <c r="G8" s="4">
        <v>1</v>
      </c>
      <c r="H8" s="4"/>
      <c r="I8" s="5">
        <f>95*(B8*C8+D8*E8+F8*G8)/((C8+E8+G8)*100)+H8</f>
        <v>75.36666666666666</v>
      </c>
    </row>
    <row r="9" spans="1:9" ht="15.5">
      <c r="A9" s="3" t="s">
        <v>386</v>
      </c>
      <c r="B9" s="4"/>
      <c r="C9" s="4"/>
      <c r="D9" s="4"/>
      <c r="E9" s="4"/>
      <c r="F9" s="4"/>
      <c r="G9" s="4"/>
      <c r="H9" s="4"/>
      <c r="I9" s="5"/>
    </row>
    <row r="10" spans="1:9" ht="15.5">
      <c r="A10" s="3" t="s">
        <v>388</v>
      </c>
      <c r="B10" s="4"/>
      <c r="C10" s="4"/>
      <c r="D10" s="4"/>
      <c r="E10" s="4"/>
      <c r="F10" s="4"/>
      <c r="G10" s="4"/>
      <c r="H10" s="4"/>
      <c r="I10" s="5"/>
    </row>
    <row r="11" spans="1:9" ht="15.5">
      <c r="A11" s="3"/>
      <c r="B11" s="4"/>
      <c r="C11" s="4"/>
      <c r="D11" s="4"/>
      <c r="E11" s="4"/>
      <c r="F11" s="4"/>
      <c r="G11" s="4"/>
      <c r="H11" s="4"/>
      <c r="I11" s="4"/>
    </row>
    <row r="12" spans="1:9" ht="15.5">
      <c r="A12" s="3"/>
      <c r="B12" s="4"/>
      <c r="C12" s="4"/>
      <c r="D12" s="4"/>
      <c r="E12" s="4"/>
      <c r="F12" s="4"/>
      <c r="G12" s="4"/>
      <c r="H12" s="4"/>
      <c r="I12" s="4"/>
    </row>
    <row r="13" spans="1:9" ht="15.5">
      <c r="A13" s="6" t="s">
        <v>13</v>
      </c>
      <c r="B13" s="4"/>
      <c r="C13" s="4"/>
      <c r="D13" s="4"/>
      <c r="E13" s="4"/>
      <c r="F13" s="4"/>
      <c r="G13" s="4"/>
      <c r="H13" s="4"/>
      <c r="I13" s="5">
        <f>AVERAGE(I7:I10)</f>
        <v>77.266666666666666</v>
      </c>
    </row>
    <row r="14" spans="1:9" ht="15.5">
      <c r="A14" s="3"/>
      <c r="B14" s="4"/>
      <c r="C14" s="4"/>
      <c r="D14" s="4"/>
      <c r="E14" s="4"/>
      <c r="F14" s="4"/>
      <c r="G14" s="4"/>
      <c r="H14" s="4"/>
      <c r="I14" s="4"/>
    </row>
    <row r="15" spans="1:9" ht="15.5">
      <c r="A15" s="3" t="s">
        <v>14</v>
      </c>
      <c r="B15" s="4" t="s">
        <v>24</v>
      </c>
      <c r="C15" s="4">
        <f>B15*0.4</f>
        <v>1.6</v>
      </c>
      <c r="D15" s="4"/>
      <c r="E15" s="4"/>
      <c r="F15" s="4"/>
      <c r="G15" s="4"/>
      <c r="H15" s="4"/>
      <c r="I15" s="4"/>
    </row>
  </sheetData>
  <sortState xmlns:xlrd2="http://schemas.microsoft.com/office/spreadsheetml/2017/richdata2" ref="A7:I10">
    <sortCondition descending="1" ref="I7:I10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I15"/>
  <sheetViews>
    <sheetView tabSelected="1" topLeftCell="G5" workbookViewId="0">
      <selection activeCell="I7" sqref="I7"/>
    </sheetView>
  </sheetViews>
  <sheetFormatPr defaultRowHeight="14.5"/>
  <cols>
    <col min="1" max="1" width="47" customWidth="1"/>
    <col min="9" max="9" width="15" customWidth="1"/>
  </cols>
  <sheetData>
    <row r="2" spans="1:9">
      <c r="A2" s="20" t="s">
        <v>389</v>
      </c>
      <c r="B2" s="21"/>
      <c r="C2" s="21"/>
      <c r="D2" s="21"/>
      <c r="E2" s="21"/>
      <c r="F2" s="21"/>
      <c r="G2" s="21"/>
      <c r="H2" s="21"/>
      <c r="I2" s="21"/>
    </row>
    <row r="5" spans="1:9" ht="130" customHeight="1">
      <c r="A5" s="22" t="s">
        <v>2</v>
      </c>
      <c r="B5" s="22" t="s">
        <v>38</v>
      </c>
      <c r="C5" s="23"/>
      <c r="D5" s="22" t="s">
        <v>39</v>
      </c>
      <c r="E5" s="23"/>
      <c r="F5" s="22" t="s">
        <v>365</v>
      </c>
      <c r="G5" s="23"/>
      <c r="H5" s="22" t="s">
        <v>7</v>
      </c>
      <c r="I5" s="22" t="s">
        <v>8</v>
      </c>
    </row>
    <row r="6" spans="1:9" ht="16" customHeight="1">
      <c r="A6" s="24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24"/>
      <c r="I6" s="24"/>
    </row>
    <row r="7" spans="1:9" ht="15.5">
      <c r="A7" s="16" t="s">
        <v>393</v>
      </c>
      <c r="B7" s="14">
        <v>61</v>
      </c>
      <c r="C7" s="14">
        <v>1</v>
      </c>
      <c r="D7" s="14">
        <v>64</v>
      </c>
      <c r="E7" s="14">
        <v>1</v>
      </c>
      <c r="F7" s="14">
        <v>85</v>
      </c>
      <c r="G7" s="14">
        <v>1</v>
      </c>
      <c r="H7" s="14"/>
      <c r="I7" s="18">
        <f>95*(B7*C7+D7*E7+F7*G7)/((C7+E7+G7)*100)+H7</f>
        <v>66.5</v>
      </c>
    </row>
    <row r="8" spans="1:9" ht="15.5">
      <c r="A8" s="3" t="s">
        <v>391</v>
      </c>
      <c r="B8" s="4">
        <v>69</v>
      </c>
      <c r="C8" s="4">
        <v>1</v>
      </c>
      <c r="D8" s="4">
        <v>70</v>
      </c>
      <c r="E8" s="4">
        <v>1</v>
      </c>
      <c r="F8" s="4">
        <v>70</v>
      </c>
      <c r="G8" s="4">
        <v>1</v>
      </c>
      <c r="H8" s="4"/>
      <c r="I8" s="5">
        <f>95*(B8*C8+D8*E8+F8*G8)/((C8+E8+G8)*100)+H8</f>
        <v>66.183333333333337</v>
      </c>
    </row>
    <row r="9" spans="1:9" ht="15.5">
      <c r="A9" s="3" t="s">
        <v>390</v>
      </c>
      <c r="B9" s="4"/>
      <c r="C9" s="4"/>
      <c r="D9" s="4"/>
      <c r="E9" s="4"/>
      <c r="F9" s="4"/>
      <c r="G9" s="4"/>
      <c r="H9" s="4"/>
      <c r="I9" s="5"/>
    </row>
    <row r="10" spans="1:9" ht="15.5">
      <c r="A10" s="3" t="s">
        <v>392</v>
      </c>
      <c r="B10" s="4"/>
      <c r="C10" s="4"/>
      <c r="D10" s="4"/>
      <c r="E10" s="4"/>
      <c r="F10" s="4"/>
      <c r="G10" s="4"/>
      <c r="H10" s="4"/>
      <c r="I10" s="5"/>
    </row>
    <row r="11" spans="1:9" ht="15.5">
      <c r="A11" s="3"/>
      <c r="B11" s="4"/>
      <c r="C11" s="4"/>
      <c r="D11" s="4"/>
      <c r="E11" s="4"/>
      <c r="F11" s="4"/>
      <c r="G11" s="4"/>
      <c r="H11" s="4"/>
      <c r="I11" s="4"/>
    </row>
    <row r="12" spans="1:9" ht="15.5">
      <c r="A12" s="3"/>
      <c r="B12" s="4"/>
      <c r="C12" s="4"/>
      <c r="D12" s="4"/>
      <c r="E12" s="4"/>
      <c r="F12" s="4"/>
      <c r="G12" s="4"/>
      <c r="H12" s="4"/>
      <c r="I12" s="4"/>
    </row>
    <row r="13" spans="1:9" ht="15.5">
      <c r="A13" s="6" t="s">
        <v>13</v>
      </c>
      <c r="B13" s="4"/>
      <c r="C13" s="4"/>
      <c r="D13" s="4"/>
      <c r="E13" s="4"/>
      <c r="F13" s="4"/>
      <c r="G13" s="4"/>
      <c r="H13" s="4"/>
      <c r="I13" s="5">
        <f>AVERAGE(I7:I10)</f>
        <v>66.341666666666669</v>
      </c>
    </row>
    <row r="14" spans="1:9" ht="15.5">
      <c r="A14" s="3"/>
      <c r="B14" s="4"/>
      <c r="C14" s="4"/>
      <c r="D14" s="4"/>
      <c r="E14" s="4"/>
      <c r="F14" s="4"/>
      <c r="G14" s="4"/>
      <c r="H14" s="4"/>
      <c r="I14" s="4"/>
    </row>
    <row r="15" spans="1:9" ht="15.5">
      <c r="A15" s="3" t="s">
        <v>14</v>
      </c>
      <c r="B15" s="4" t="s">
        <v>24</v>
      </c>
      <c r="C15" s="4">
        <f>B15*0.4</f>
        <v>1.6</v>
      </c>
      <c r="D15" s="4"/>
      <c r="E15" s="4"/>
      <c r="F15" s="4"/>
      <c r="G15" s="4"/>
      <c r="H15" s="4"/>
      <c r="I15" s="4"/>
    </row>
  </sheetData>
  <sortState xmlns:xlrd2="http://schemas.microsoft.com/office/spreadsheetml/2017/richdata2" ref="A7:I10">
    <sortCondition descending="1" ref="I7:I10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15"/>
  <sheetViews>
    <sheetView topLeftCell="C4" workbookViewId="0">
      <selection activeCell="I7" sqref="I7"/>
    </sheetView>
  </sheetViews>
  <sheetFormatPr defaultRowHeight="14.5"/>
  <cols>
    <col min="1" max="1" width="47" customWidth="1"/>
    <col min="9" max="9" width="15" customWidth="1"/>
  </cols>
  <sheetData>
    <row r="2" spans="1:9">
      <c r="A2" s="20" t="s">
        <v>37</v>
      </c>
      <c r="B2" s="21"/>
      <c r="C2" s="21"/>
      <c r="D2" s="21"/>
      <c r="E2" s="21"/>
      <c r="F2" s="21"/>
      <c r="G2" s="21"/>
      <c r="H2" s="21"/>
      <c r="I2" s="21"/>
    </row>
    <row r="5" spans="1:9" ht="130" customHeight="1">
      <c r="A5" s="22" t="s">
        <v>2</v>
      </c>
      <c r="B5" s="22" t="s">
        <v>38</v>
      </c>
      <c r="C5" s="23"/>
      <c r="D5" s="22" t="s">
        <v>39</v>
      </c>
      <c r="E5" s="23"/>
      <c r="F5" s="22" t="s">
        <v>40</v>
      </c>
      <c r="G5" s="23"/>
      <c r="H5" s="22" t="s">
        <v>7</v>
      </c>
      <c r="I5" s="22" t="s">
        <v>8</v>
      </c>
    </row>
    <row r="6" spans="1:9" ht="16" customHeight="1">
      <c r="A6" s="24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24"/>
      <c r="I6" s="24"/>
    </row>
    <row r="7" spans="1:9" ht="15.5">
      <c r="A7" s="16" t="s">
        <v>41</v>
      </c>
      <c r="B7" s="14">
        <v>90</v>
      </c>
      <c r="C7" s="14">
        <v>1</v>
      </c>
      <c r="D7" s="14">
        <v>95</v>
      </c>
      <c r="E7" s="14">
        <v>1</v>
      </c>
      <c r="F7" s="14">
        <v>95</v>
      </c>
      <c r="G7" s="14">
        <v>1</v>
      </c>
      <c r="H7" s="14">
        <v>1</v>
      </c>
      <c r="I7" s="18">
        <f>95*(B7*C7+D7*E7+F7*G7)/((C7+E7+G7)*100)+H7</f>
        <v>89.666666666666671</v>
      </c>
    </row>
    <row r="8" spans="1:9" ht="15.5">
      <c r="A8" s="3" t="s">
        <v>43</v>
      </c>
      <c r="B8" s="4">
        <v>85</v>
      </c>
      <c r="C8" s="4">
        <v>1</v>
      </c>
      <c r="D8" s="4">
        <v>95</v>
      </c>
      <c r="E8" s="4">
        <v>1</v>
      </c>
      <c r="F8" s="4">
        <v>90</v>
      </c>
      <c r="G8" s="4">
        <v>1</v>
      </c>
      <c r="H8" s="4"/>
      <c r="I8" s="5">
        <f>95*(B8*C8+D8*E8+F8*G8)/((C8+E8+G8)*100)+H8</f>
        <v>85.5</v>
      </c>
    </row>
    <row r="9" spans="1:9" ht="15.5">
      <c r="A9" s="19" t="s">
        <v>44</v>
      </c>
      <c r="B9" s="4"/>
      <c r="C9" s="4"/>
      <c r="D9" s="4"/>
      <c r="E9" s="4"/>
      <c r="F9" s="4"/>
      <c r="G9" s="4"/>
      <c r="H9" s="4"/>
      <c r="I9" s="5"/>
    </row>
    <row r="10" spans="1:9" ht="15.5">
      <c r="A10" s="3" t="s">
        <v>42</v>
      </c>
      <c r="B10" s="4"/>
      <c r="C10" s="4"/>
      <c r="D10" s="4"/>
      <c r="E10" s="4"/>
      <c r="F10" s="4"/>
      <c r="G10" s="4"/>
      <c r="H10" s="4"/>
      <c r="I10" s="5"/>
    </row>
    <row r="11" spans="1:9" ht="15.5">
      <c r="A11" s="3"/>
      <c r="B11" s="4"/>
      <c r="C11" s="4"/>
      <c r="D11" s="4"/>
      <c r="E11" s="4"/>
      <c r="F11" s="4"/>
      <c r="G11" s="4"/>
      <c r="H11" s="4"/>
      <c r="I11" s="4"/>
    </row>
    <row r="12" spans="1:9" ht="15.5">
      <c r="A12" s="3"/>
      <c r="B12" s="4"/>
      <c r="C12" s="4"/>
      <c r="D12" s="4"/>
      <c r="E12" s="4"/>
      <c r="F12" s="4"/>
      <c r="G12" s="4"/>
      <c r="H12" s="4"/>
      <c r="I12" s="4"/>
    </row>
    <row r="13" spans="1:9" ht="15.5">
      <c r="A13" s="6" t="s">
        <v>13</v>
      </c>
      <c r="B13" s="4"/>
      <c r="C13" s="4"/>
      <c r="D13" s="4"/>
      <c r="E13" s="4"/>
      <c r="F13" s="4"/>
      <c r="G13" s="4"/>
      <c r="H13" s="4"/>
      <c r="I13" s="5">
        <f>AVERAGE(I7:I8)</f>
        <v>87.583333333333343</v>
      </c>
    </row>
    <row r="14" spans="1:9" ht="15.5">
      <c r="A14" s="3"/>
      <c r="B14" s="4"/>
      <c r="C14" s="4"/>
      <c r="D14" s="4"/>
      <c r="E14" s="4"/>
      <c r="F14" s="4"/>
      <c r="G14" s="4"/>
      <c r="H14" s="4"/>
      <c r="I14" s="4"/>
    </row>
    <row r="15" spans="1:9" ht="15.5">
      <c r="A15" s="3" t="s">
        <v>14</v>
      </c>
      <c r="B15" s="4" t="s">
        <v>24</v>
      </c>
      <c r="C15" s="4">
        <f>B15*0.4</f>
        <v>1.6</v>
      </c>
      <c r="D15" s="4"/>
      <c r="E15" s="4"/>
      <c r="F15" s="4"/>
      <c r="G15" s="4"/>
      <c r="H15" s="4"/>
      <c r="I15" s="4"/>
    </row>
  </sheetData>
  <sortState xmlns:xlrd2="http://schemas.microsoft.com/office/spreadsheetml/2017/richdata2" ref="A7:I10">
    <sortCondition descending="1" ref="I7:I10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13"/>
  <sheetViews>
    <sheetView topLeftCell="A5" workbookViewId="0">
      <selection activeCell="G11" sqref="G11"/>
    </sheetView>
  </sheetViews>
  <sheetFormatPr defaultRowHeight="14.5"/>
  <cols>
    <col min="1" max="1" width="47" customWidth="1"/>
    <col min="7" max="7" width="15" customWidth="1"/>
  </cols>
  <sheetData>
    <row r="2" spans="1:7">
      <c r="A2" s="20" t="s">
        <v>45</v>
      </c>
      <c r="B2" s="21"/>
      <c r="C2" s="21"/>
      <c r="D2" s="21"/>
      <c r="E2" s="21"/>
      <c r="F2" s="21"/>
      <c r="G2" s="21"/>
    </row>
    <row r="5" spans="1:7" ht="130" customHeight="1">
      <c r="A5" s="22" t="s">
        <v>2</v>
      </c>
      <c r="B5" s="22" t="s">
        <v>46</v>
      </c>
      <c r="C5" s="23"/>
      <c r="D5" s="22" t="s">
        <v>4</v>
      </c>
      <c r="E5" s="23"/>
      <c r="F5" s="22" t="s">
        <v>7</v>
      </c>
      <c r="G5" s="22" t="s">
        <v>8</v>
      </c>
    </row>
    <row r="6" spans="1:7" ht="16" customHeight="1">
      <c r="A6" s="24"/>
      <c r="B6" s="1" t="s">
        <v>9</v>
      </c>
      <c r="C6" s="1" t="s">
        <v>10</v>
      </c>
      <c r="D6" s="1" t="s">
        <v>9</v>
      </c>
      <c r="E6" s="1" t="s">
        <v>10</v>
      </c>
      <c r="F6" s="24"/>
      <c r="G6" s="24"/>
    </row>
    <row r="7" spans="1:7" ht="15.5">
      <c r="A7" s="16" t="s">
        <v>47</v>
      </c>
      <c r="B7" s="14">
        <v>71</v>
      </c>
      <c r="C7" s="14">
        <v>1</v>
      </c>
      <c r="D7" s="14">
        <v>85</v>
      </c>
      <c r="E7" s="14">
        <v>1</v>
      </c>
      <c r="F7" s="14">
        <v>1</v>
      </c>
      <c r="G7" s="18">
        <f>95*(B7*C7+D7*E7)/((C7+E7)*100)+F7</f>
        <v>75.099999999999994</v>
      </c>
    </row>
    <row r="8" spans="1:7" ht="15.5">
      <c r="A8" s="3" t="s">
        <v>48</v>
      </c>
      <c r="B8" s="4">
        <v>73</v>
      </c>
      <c r="C8" s="4">
        <v>1</v>
      </c>
      <c r="D8" s="4">
        <v>85</v>
      </c>
      <c r="E8" s="4">
        <v>1</v>
      </c>
      <c r="F8" s="4"/>
      <c r="G8" s="5">
        <f>95*(B8*C8+D8*E8)/((C8+E8)*100)+F8</f>
        <v>75.05</v>
      </c>
    </row>
    <row r="9" spans="1:7" ht="15.5">
      <c r="A9" s="3"/>
      <c r="B9" s="4"/>
      <c r="C9" s="4"/>
      <c r="D9" s="4"/>
      <c r="E9" s="4"/>
      <c r="F9" s="4"/>
      <c r="G9" s="4"/>
    </row>
    <row r="10" spans="1:7" ht="15.5">
      <c r="A10" s="3"/>
      <c r="B10" s="4"/>
      <c r="C10" s="4"/>
      <c r="D10" s="4"/>
      <c r="E10" s="4"/>
      <c r="F10" s="4"/>
      <c r="G10" s="4"/>
    </row>
    <row r="11" spans="1:7" ht="15.5">
      <c r="A11" s="6" t="s">
        <v>13</v>
      </c>
      <c r="B11" s="4"/>
      <c r="C11" s="4"/>
      <c r="D11" s="4"/>
      <c r="E11" s="4"/>
      <c r="F11" s="4"/>
      <c r="G11" s="5">
        <f>AVERAGE(G7:G8)</f>
        <v>75.074999999999989</v>
      </c>
    </row>
    <row r="12" spans="1:7" ht="15.5">
      <c r="A12" s="3"/>
      <c r="B12" s="4"/>
      <c r="C12" s="4"/>
      <c r="D12" s="4"/>
      <c r="E12" s="4"/>
      <c r="F12" s="4"/>
      <c r="G12" s="4"/>
    </row>
    <row r="13" spans="1:7" ht="15.5">
      <c r="A13" s="3" t="s">
        <v>14</v>
      </c>
      <c r="B13" s="4" t="s">
        <v>15</v>
      </c>
      <c r="C13" s="4">
        <f>B13*0.4</f>
        <v>0.8</v>
      </c>
      <c r="D13" s="4"/>
      <c r="E13" s="4"/>
      <c r="F13" s="4"/>
      <c r="G13" s="4"/>
    </row>
  </sheetData>
  <mergeCells count="6">
    <mergeCell ref="A5:A6"/>
    <mergeCell ref="G5:G6"/>
    <mergeCell ref="B5:C5"/>
    <mergeCell ref="D5:E5"/>
    <mergeCell ref="A2:G2"/>
    <mergeCell ref="F5:F6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20"/>
  <sheetViews>
    <sheetView topLeftCell="A6" workbookViewId="0">
      <selection activeCell="I8" sqref="I8"/>
    </sheetView>
  </sheetViews>
  <sheetFormatPr defaultRowHeight="14.5"/>
  <cols>
    <col min="1" max="1" width="47" customWidth="1"/>
    <col min="9" max="9" width="15" customWidth="1"/>
  </cols>
  <sheetData>
    <row r="2" spans="1:9">
      <c r="A2" s="20" t="s">
        <v>49</v>
      </c>
      <c r="B2" s="21"/>
      <c r="C2" s="21"/>
      <c r="D2" s="21"/>
      <c r="E2" s="21"/>
      <c r="F2" s="21"/>
      <c r="G2" s="21"/>
      <c r="H2" s="21"/>
      <c r="I2" s="21"/>
    </row>
    <row r="5" spans="1:9" ht="130" customHeight="1">
      <c r="A5" s="22" t="s">
        <v>2</v>
      </c>
      <c r="B5" s="22" t="s">
        <v>17</v>
      </c>
      <c r="C5" s="23"/>
      <c r="D5" s="22" t="s">
        <v>18</v>
      </c>
      <c r="E5" s="23"/>
      <c r="F5" s="22" t="s">
        <v>19</v>
      </c>
      <c r="G5" s="23"/>
      <c r="H5" s="22" t="s">
        <v>7</v>
      </c>
      <c r="I5" s="22" t="s">
        <v>8</v>
      </c>
    </row>
    <row r="6" spans="1:9" ht="16" customHeight="1">
      <c r="A6" s="24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24"/>
      <c r="I6" s="24"/>
    </row>
    <row r="7" spans="1:9" ht="15.5">
      <c r="A7" s="16" t="s">
        <v>57</v>
      </c>
      <c r="B7" s="14">
        <v>92</v>
      </c>
      <c r="C7" s="14">
        <v>1</v>
      </c>
      <c r="D7" s="14">
        <v>90</v>
      </c>
      <c r="E7" s="14">
        <v>1</v>
      </c>
      <c r="F7" s="14">
        <v>85</v>
      </c>
      <c r="G7" s="14">
        <v>1</v>
      </c>
      <c r="H7" s="14"/>
      <c r="I7" s="18">
        <f>95*(B7*C7+D7*E7+F7*G7)/((C7+E7+G7)*100)+H7</f>
        <v>84.55</v>
      </c>
    </row>
    <row r="8" spans="1:9" ht="15.5">
      <c r="A8" s="16" t="s">
        <v>51</v>
      </c>
      <c r="B8" s="14">
        <v>82</v>
      </c>
      <c r="C8" s="14">
        <v>1</v>
      </c>
      <c r="D8" s="14">
        <v>90</v>
      </c>
      <c r="E8" s="14">
        <v>1</v>
      </c>
      <c r="F8" s="14">
        <v>85</v>
      </c>
      <c r="G8" s="14">
        <v>1</v>
      </c>
      <c r="H8" s="14"/>
      <c r="I8" s="18">
        <f>95*(B8*C8+D8*E8+F8*G8)/((C8+E8+G8)*100)+H8</f>
        <v>81.38333333333334</v>
      </c>
    </row>
    <row r="9" spans="1:9" ht="15.5">
      <c r="A9" s="3" t="s">
        <v>50</v>
      </c>
      <c r="B9" s="4"/>
      <c r="C9" s="4"/>
      <c r="D9" s="4"/>
      <c r="E9" s="4"/>
      <c r="F9" s="4"/>
      <c r="G9" s="4"/>
      <c r="H9" s="4"/>
      <c r="I9" s="5"/>
    </row>
    <row r="10" spans="1:9" ht="15.5">
      <c r="A10" s="3" t="s">
        <v>52</v>
      </c>
      <c r="B10" s="4"/>
      <c r="C10" s="4"/>
      <c r="D10" s="4"/>
      <c r="E10" s="4"/>
      <c r="F10" s="4"/>
      <c r="G10" s="4"/>
      <c r="H10" s="4"/>
      <c r="I10" s="5"/>
    </row>
    <row r="11" spans="1:9" ht="15.5">
      <c r="A11" s="3" t="s">
        <v>53</v>
      </c>
      <c r="B11" s="4"/>
      <c r="C11" s="4"/>
      <c r="D11" s="4"/>
      <c r="E11" s="4"/>
      <c r="F11" s="4"/>
      <c r="G11" s="4"/>
      <c r="H11" s="4"/>
      <c r="I11" s="5"/>
    </row>
    <row r="12" spans="1:9" ht="15.5">
      <c r="A12" s="3" t="s">
        <v>54</v>
      </c>
      <c r="B12" s="4"/>
      <c r="C12" s="4"/>
      <c r="D12" s="4"/>
      <c r="E12" s="4"/>
      <c r="F12" s="4"/>
      <c r="G12" s="4"/>
      <c r="H12" s="4"/>
      <c r="I12" s="5"/>
    </row>
    <row r="13" spans="1:9" ht="15.5">
      <c r="A13" s="3" t="s">
        <v>55</v>
      </c>
      <c r="B13" s="4"/>
      <c r="C13" s="4"/>
      <c r="D13" s="4"/>
      <c r="E13" s="4"/>
      <c r="F13" s="4"/>
      <c r="G13" s="4"/>
      <c r="H13" s="4"/>
      <c r="I13" s="5"/>
    </row>
    <row r="14" spans="1:9" ht="15.5">
      <c r="A14" s="3" t="s">
        <v>56</v>
      </c>
      <c r="B14" s="4"/>
      <c r="C14" s="4"/>
      <c r="D14" s="4"/>
      <c r="E14" s="4"/>
      <c r="F14" s="4"/>
      <c r="G14" s="4"/>
      <c r="H14" s="4"/>
      <c r="I14" s="5"/>
    </row>
    <row r="15" spans="1:9" ht="15.5">
      <c r="A15" s="3" t="s">
        <v>58</v>
      </c>
      <c r="B15" s="4"/>
      <c r="C15" s="4"/>
      <c r="D15" s="4"/>
      <c r="E15" s="4"/>
      <c r="F15" s="4"/>
      <c r="G15" s="4"/>
      <c r="H15" s="4"/>
      <c r="I15" s="5"/>
    </row>
    <row r="16" spans="1:9" ht="15.5">
      <c r="A16" s="3"/>
      <c r="B16" s="4"/>
      <c r="C16" s="4"/>
      <c r="D16" s="4"/>
      <c r="E16" s="4"/>
      <c r="F16" s="4"/>
      <c r="G16" s="4"/>
      <c r="H16" s="4"/>
      <c r="I16" s="4"/>
    </row>
    <row r="17" spans="1:9" ht="15.5">
      <c r="A17" s="3"/>
      <c r="B17" s="4"/>
      <c r="C17" s="4"/>
      <c r="D17" s="4"/>
      <c r="E17" s="4"/>
      <c r="F17" s="4"/>
      <c r="G17" s="4"/>
      <c r="H17" s="4"/>
      <c r="I17" s="4"/>
    </row>
    <row r="18" spans="1:9" ht="15.5">
      <c r="A18" s="6" t="s">
        <v>13</v>
      </c>
      <c r="B18" s="4"/>
      <c r="C18" s="4"/>
      <c r="D18" s="4"/>
      <c r="E18" s="4"/>
      <c r="F18" s="4"/>
      <c r="G18" s="4"/>
      <c r="H18" s="4"/>
      <c r="I18" s="5">
        <f>AVERAGE(I7:I8)</f>
        <v>82.966666666666669</v>
      </c>
    </row>
    <row r="19" spans="1:9" ht="15.5">
      <c r="A19" s="3"/>
      <c r="B19" s="4"/>
      <c r="C19" s="4"/>
      <c r="D19" s="4"/>
      <c r="E19" s="4"/>
      <c r="F19" s="4"/>
      <c r="G19" s="4"/>
      <c r="H19" s="4"/>
      <c r="I19" s="4"/>
    </row>
    <row r="20" spans="1:9" ht="15.5">
      <c r="A20" s="3" t="s">
        <v>14</v>
      </c>
      <c r="B20" s="4" t="s">
        <v>59</v>
      </c>
      <c r="C20" s="4">
        <f>B20*0.4</f>
        <v>3.6</v>
      </c>
      <c r="D20" s="4"/>
      <c r="E20" s="4"/>
      <c r="F20" s="4"/>
      <c r="G20" s="4"/>
      <c r="H20" s="4"/>
      <c r="I20" s="4"/>
    </row>
  </sheetData>
  <sortState xmlns:xlrd2="http://schemas.microsoft.com/office/spreadsheetml/2017/richdata2" ref="A7:I15">
    <sortCondition descending="1" ref="I7:I15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16"/>
  <sheetViews>
    <sheetView topLeftCell="C5" workbookViewId="0">
      <selection activeCell="I7" sqref="I7"/>
    </sheetView>
  </sheetViews>
  <sheetFormatPr defaultRowHeight="14.5"/>
  <cols>
    <col min="1" max="1" width="47" customWidth="1"/>
    <col min="9" max="9" width="15" customWidth="1"/>
  </cols>
  <sheetData>
    <row r="2" spans="1:9">
      <c r="A2" s="20" t="s">
        <v>60</v>
      </c>
      <c r="B2" s="21"/>
      <c r="C2" s="21"/>
      <c r="D2" s="21"/>
      <c r="E2" s="21"/>
      <c r="F2" s="21"/>
      <c r="G2" s="21"/>
      <c r="H2" s="21"/>
      <c r="I2" s="21"/>
    </row>
    <row r="5" spans="1:9" ht="130" customHeight="1">
      <c r="A5" s="22" t="s">
        <v>2</v>
      </c>
      <c r="B5" s="22" t="s">
        <v>61</v>
      </c>
      <c r="C5" s="23"/>
      <c r="D5" s="22" t="s">
        <v>62</v>
      </c>
      <c r="E5" s="23"/>
      <c r="F5" s="22" t="s">
        <v>63</v>
      </c>
      <c r="G5" s="23"/>
      <c r="H5" s="22" t="s">
        <v>7</v>
      </c>
      <c r="I5" s="22" t="s">
        <v>8</v>
      </c>
    </row>
    <row r="6" spans="1:9" ht="16" customHeight="1">
      <c r="A6" s="24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24"/>
      <c r="I6" s="24"/>
    </row>
    <row r="7" spans="1:9" ht="15.5">
      <c r="A7" s="16" t="s">
        <v>66</v>
      </c>
      <c r="B7" s="14">
        <v>70</v>
      </c>
      <c r="C7" s="14">
        <v>1</v>
      </c>
      <c r="D7" s="14">
        <v>70</v>
      </c>
      <c r="E7" s="14">
        <v>1</v>
      </c>
      <c r="F7" s="14">
        <v>75</v>
      </c>
      <c r="G7" s="14">
        <v>1</v>
      </c>
      <c r="H7" s="14">
        <v>2</v>
      </c>
      <c r="I7" s="18">
        <f>95*(B7*C7+D7*E7+F7*G7)/((C7+E7+G7)*100)+H7</f>
        <v>70.083333333333329</v>
      </c>
    </row>
    <row r="8" spans="1:9" ht="15.5">
      <c r="A8" s="3" t="s">
        <v>64</v>
      </c>
      <c r="B8" s="4"/>
      <c r="C8" s="4"/>
      <c r="D8" s="4"/>
      <c r="E8" s="4"/>
      <c r="F8" s="4"/>
      <c r="G8" s="4"/>
      <c r="H8" s="4"/>
      <c r="I8" s="5"/>
    </row>
    <row r="9" spans="1:9" ht="15.5">
      <c r="A9" s="3" t="s">
        <v>65</v>
      </c>
      <c r="B9" s="4"/>
      <c r="C9" s="4"/>
      <c r="D9" s="4"/>
      <c r="E9" s="4"/>
      <c r="F9" s="4"/>
      <c r="G9" s="4"/>
      <c r="H9" s="4"/>
      <c r="I9" s="5"/>
    </row>
    <row r="10" spans="1:9" ht="15.5">
      <c r="A10" s="3" t="s">
        <v>67</v>
      </c>
      <c r="B10" s="4"/>
      <c r="C10" s="4"/>
      <c r="D10" s="4"/>
      <c r="E10" s="4"/>
      <c r="F10" s="4"/>
      <c r="G10" s="4"/>
      <c r="H10" s="4"/>
      <c r="I10" s="5"/>
    </row>
    <row r="11" spans="1:9" ht="15.5">
      <c r="A11" s="3" t="s">
        <v>68</v>
      </c>
      <c r="B11" s="4"/>
      <c r="C11" s="4"/>
      <c r="D11" s="4"/>
      <c r="E11" s="4"/>
      <c r="F11" s="4"/>
      <c r="G11" s="4"/>
      <c r="H11" s="4"/>
      <c r="I11" s="5"/>
    </row>
    <row r="12" spans="1:9" ht="15.5">
      <c r="A12" s="3"/>
      <c r="B12" s="4"/>
      <c r="C12" s="4"/>
      <c r="D12" s="4"/>
      <c r="E12" s="4"/>
      <c r="F12" s="4"/>
      <c r="G12" s="4"/>
      <c r="H12" s="4"/>
      <c r="I12" s="4"/>
    </row>
    <row r="13" spans="1:9" ht="15.5">
      <c r="A13" s="3"/>
      <c r="B13" s="4"/>
      <c r="C13" s="4"/>
      <c r="D13" s="4"/>
      <c r="E13" s="4"/>
      <c r="F13" s="4"/>
      <c r="G13" s="4"/>
      <c r="H13" s="4"/>
      <c r="I13" s="4"/>
    </row>
    <row r="14" spans="1:9" ht="15.5">
      <c r="A14" s="6" t="s">
        <v>13</v>
      </c>
      <c r="B14" s="4"/>
      <c r="C14" s="4"/>
      <c r="D14" s="4"/>
      <c r="E14" s="4"/>
      <c r="F14" s="4"/>
      <c r="G14" s="4"/>
      <c r="H14" s="4"/>
      <c r="I14" s="5">
        <f>AVERAGE(I7:I11)</f>
        <v>70.083333333333329</v>
      </c>
    </row>
    <row r="15" spans="1:9" ht="15.5">
      <c r="A15" s="3"/>
      <c r="B15" s="4"/>
      <c r="C15" s="4"/>
      <c r="D15" s="4"/>
      <c r="E15" s="4"/>
      <c r="F15" s="4"/>
      <c r="G15" s="4"/>
      <c r="H15" s="4"/>
      <c r="I15" s="4"/>
    </row>
    <row r="16" spans="1:9" ht="15.5">
      <c r="A16" s="3" t="s">
        <v>14</v>
      </c>
      <c r="B16" s="4" t="s">
        <v>69</v>
      </c>
      <c r="C16" s="4">
        <f>B16*0.4</f>
        <v>2</v>
      </c>
      <c r="D16" s="4"/>
      <c r="E16" s="4"/>
      <c r="F16" s="4"/>
      <c r="G16" s="4"/>
      <c r="H16" s="4"/>
      <c r="I16" s="4"/>
    </row>
  </sheetData>
  <sortState xmlns:xlrd2="http://schemas.microsoft.com/office/spreadsheetml/2017/richdata2" ref="A7:I11">
    <sortCondition descending="1" ref="I7:I11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16"/>
  <sheetViews>
    <sheetView topLeftCell="B5" workbookViewId="0">
      <selection activeCell="I7" sqref="I7:I8"/>
    </sheetView>
  </sheetViews>
  <sheetFormatPr defaultRowHeight="14.5"/>
  <cols>
    <col min="1" max="1" width="47" customWidth="1"/>
    <col min="9" max="9" width="15" customWidth="1"/>
  </cols>
  <sheetData>
    <row r="2" spans="1:9">
      <c r="A2" s="20" t="s">
        <v>70</v>
      </c>
      <c r="B2" s="21"/>
      <c r="C2" s="21"/>
      <c r="D2" s="21"/>
      <c r="E2" s="21"/>
      <c r="F2" s="21"/>
      <c r="G2" s="21"/>
      <c r="H2" s="21"/>
      <c r="I2" s="21"/>
    </row>
    <row r="5" spans="1:9" ht="130" customHeight="1">
      <c r="A5" s="22" t="s">
        <v>2</v>
      </c>
      <c r="B5" s="22" t="s">
        <v>71</v>
      </c>
      <c r="C5" s="23"/>
      <c r="D5" s="22" t="s">
        <v>72</v>
      </c>
      <c r="E5" s="23"/>
      <c r="F5" s="22" t="s">
        <v>73</v>
      </c>
      <c r="G5" s="23"/>
      <c r="H5" s="22" t="s">
        <v>7</v>
      </c>
      <c r="I5" s="22" t="s">
        <v>8</v>
      </c>
    </row>
    <row r="6" spans="1:9" ht="16" customHeight="1">
      <c r="A6" s="24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24"/>
      <c r="I6" s="24"/>
    </row>
    <row r="7" spans="1:9" ht="15.5">
      <c r="A7" s="16" t="s">
        <v>77</v>
      </c>
      <c r="B7" s="14">
        <v>80</v>
      </c>
      <c r="C7" s="14">
        <v>1</v>
      </c>
      <c r="D7" s="14">
        <v>90</v>
      </c>
      <c r="E7" s="14">
        <v>1</v>
      </c>
      <c r="F7" s="14">
        <v>85</v>
      </c>
      <c r="G7" s="14">
        <v>1</v>
      </c>
      <c r="H7" s="14"/>
      <c r="I7" s="18">
        <f>95*(B7*C7+D7*E7+F7*G7)/((C7+E7+G7)*100)+H7</f>
        <v>80.75</v>
      </c>
    </row>
    <row r="8" spans="1:9" ht="15.5">
      <c r="A8" s="16" t="s">
        <v>74</v>
      </c>
      <c r="B8" s="14">
        <v>70</v>
      </c>
      <c r="C8" s="14">
        <v>1</v>
      </c>
      <c r="D8" s="14">
        <v>71</v>
      </c>
      <c r="E8" s="14">
        <v>1</v>
      </c>
      <c r="F8" s="14">
        <v>71</v>
      </c>
      <c r="G8" s="14">
        <v>1</v>
      </c>
      <c r="H8" s="14"/>
      <c r="I8" s="18">
        <f>95*(B8*C8+D8*E8+F8*G8)/((C8+E8+G8)*100)+H8</f>
        <v>67.13333333333334</v>
      </c>
    </row>
    <row r="9" spans="1:9" ht="15.5">
      <c r="A9" s="3" t="s">
        <v>75</v>
      </c>
      <c r="B9" s="4"/>
      <c r="C9" s="4"/>
      <c r="D9" s="4"/>
      <c r="E9" s="4"/>
      <c r="F9" s="4"/>
      <c r="G9" s="4"/>
      <c r="H9" s="4"/>
      <c r="I9" s="5"/>
    </row>
    <row r="10" spans="1:9" ht="15.5">
      <c r="A10" s="3" t="s">
        <v>76</v>
      </c>
      <c r="B10" s="4"/>
      <c r="C10" s="4"/>
      <c r="D10" s="4"/>
      <c r="E10" s="4"/>
      <c r="F10" s="4"/>
      <c r="G10" s="4"/>
      <c r="H10" s="4"/>
      <c r="I10" s="5"/>
    </row>
    <row r="11" spans="1:9" ht="15.5">
      <c r="A11" s="3" t="s">
        <v>78</v>
      </c>
      <c r="B11" s="4"/>
      <c r="C11" s="4"/>
      <c r="D11" s="4"/>
      <c r="E11" s="4"/>
      <c r="F11" s="4"/>
      <c r="G11" s="4"/>
      <c r="H11" s="4"/>
      <c r="I11" s="5"/>
    </row>
    <row r="12" spans="1:9" ht="15.5">
      <c r="A12" s="3"/>
      <c r="B12" s="4"/>
      <c r="C12" s="4"/>
      <c r="D12" s="4"/>
      <c r="E12" s="4"/>
      <c r="F12" s="4"/>
      <c r="G12" s="4"/>
      <c r="H12" s="4"/>
      <c r="I12" s="4"/>
    </row>
    <row r="13" spans="1:9" ht="15.5">
      <c r="A13" s="3"/>
      <c r="B13" s="4"/>
      <c r="C13" s="4"/>
      <c r="D13" s="4"/>
      <c r="E13" s="4"/>
      <c r="F13" s="4"/>
      <c r="G13" s="4"/>
      <c r="H13" s="4"/>
      <c r="I13" s="4"/>
    </row>
    <row r="14" spans="1:9" ht="15.5">
      <c r="A14" s="6" t="s">
        <v>13</v>
      </c>
      <c r="B14" s="4"/>
      <c r="C14" s="4"/>
      <c r="D14" s="4"/>
      <c r="E14" s="4"/>
      <c r="F14" s="4"/>
      <c r="G14" s="4"/>
      <c r="H14" s="4"/>
      <c r="I14" s="5">
        <f>AVERAGE(I7:I8)</f>
        <v>73.941666666666663</v>
      </c>
    </row>
    <row r="15" spans="1:9" ht="15.5">
      <c r="A15" s="3"/>
      <c r="B15" s="4"/>
      <c r="C15" s="4"/>
      <c r="D15" s="4"/>
      <c r="E15" s="4"/>
      <c r="F15" s="4"/>
      <c r="G15" s="4"/>
      <c r="H15" s="4"/>
      <c r="I15" s="4"/>
    </row>
    <row r="16" spans="1:9" ht="15.5">
      <c r="A16" s="3" t="s">
        <v>14</v>
      </c>
      <c r="B16" s="4" t="s">
        <v>69</v>
      </c>
      <c r="C16" s="4">
        <f>B16*0.4</f>
        <v>2</v>
      </c>
      <c r="D16" s="4"/>
      <c r="E16" s="4"/>
      <c r="F16" s="4"/>
      <c r="G16" s="4"/>
      <c r="H16" s="4"/>
      <c r="I16" s="4"/>
    </row>
  </sheetData>
  <sortState xmlns:xlrd2="http://schemas.microsoft.com/office/spreadsheetml/2017/richdata2" ref="A7:I11">
    <sortCondition descending="1" ref="I7:I11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46</vt:i4>
      </vt:variant>
    </vt:vector>
  </HeadingPairs>
  <TitlesOfParts>
    <vt:vector size="46" baseType="lpstr">
      <vt:lpstr>Середній бал</vt:lpstr>
      <vt:lpstr>АВ-20</vt:lpstr>
      <vt:lpstr>АВ-21</vt:lpstr>
      <vt:lpstr>АВ-21ск</vt:lpstr>
      <vt:lpstr>АВ-22</vt:lpstr>
      <vt:lpstr>АВ-22мб</vt:lpstr>
      <vt:lpstr>АВ-22ск</vt:lpstr>
      <vt:lpstr>АВ-23</vt:lpstr>
      <vt:lpstr>АВ-23м</vt:lpstr>
      <vt:lpstr>АВ-23ск</vt:lpstr>
      <vt:lpstr>ГМ-23</vt:lpstr>
      <vt:lpstr>ГМ-23м</vt:lpstr>
      <vt:lpstr>ГМ-23ск</vt:lpstr>
      <vt:lpstr>ГР-22</vt:lpstr>
      <vt:lpstr>ГР-23</vt:lpstr>
      <vt:lpstr>ГР-23ск</vt:lpstr>
      <vt:lpstr>ЕПА-20</vt:lpstr>
      <vt:lpstr>ЕПА-21</vt:lpstr>
      <vt:lpstr>ЕПА-21ск</vt:lpstr>
      <vt:lpstr>ЕПА-22</vt:lpstr>
      <vt:lpstr>ЕПА-22мб</vt:lpstr>
      <vt:lpstr>ЕПА-22ск</vt:lpstr>
      <vt:lpstr>ЕПА-23</vt:lpstr>
      <vt:lpstr>ЕПА-23м</vt:lpstr>
      <vt:lpstr>ЕПА-23ск</vt:lpstr>
      <vt:lpstr>МО-20</vt:lpstr>
      <vt:lpstr>МО-21</vt:lpstr>
      <vt:lpstr>МО-21ск</vt:lpstr>
      <vt:lpstr>МО-22</vt:lpstr>
      <vt:lpstr>МО-22ск</vt:lpstr>
      <vt:lpstr>МТ-23</vt:lpstr>
      <vt:lpstr>МТ-23м</vt:lpstr>
      <vt:lpstr>МТ-23ск</vt:lpstr>
      <vt:lpstr>МЧМ-20</vt:lpstr>
      <vt:lpstr>МЧМ-21</vt:lpstr>
      <vt:lpstr>МЧМ-21ск</vt:lpstr>
      <vt:lpstr>МЧМ-22</vt:lpstr>
      <vt:lpstr>МЧМ-22ск</vt:lpstr>
      <vt:lpstr>ХТ-20</vt:lpstr>
      <vt:lpstr>ХТ-21</vt:lpstr>
      <vt:lpstr>ХТ-21ск</vt:lpstr>
      <vt:lpstr>ХТ-22</vt:lpstr>
      <vt:lpstr>ХТ-22ск</vt:lpstr>
      <vt:lpstr>ХТ-23</vt:lpstr>
      <vt:lpstr>ХТ-23м</vt:lpstr>
      <vt:lpstr>ХТ-23ск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Екатерина Лозивец</cp:lastModifiedBy>
  <dcterms:created xsi:type="dcterms:W3CDTF">2024-02-01T14:48:01Z</dcterms:created>
  <dcterms:modified xsi:type="dcterms:W3CDTF">2024-02-07T15:54:42Z</dcterms:modified>
</cp:coreProperties>
</file>