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літня сесія\"/>
    </mc:Choice>
  </mc:AlternateContent>
  <bookViews>
    <workbookView xWindow="0" yWindow="0" windowWidth="20490" windowHeight="7320" tabRatio="785" firstSheet="15" activeTab="18"/>
  </bookViews>
  <sheets>
    <sheet name="Середній бал" sheetId="1" r:id="rId1"/>
    <sheet name="ЕК-20-1" sheetId="2" r:id="rId2"/>
    <sheet name="ЕК-21" sheetId="3" r:id="rId3"/>
    <sheet name="ЕК-22" sheetId="4" r:id="rId4"/>
    <sheet name="ЕК-22м" sheetId="5" r:id="rId5"/>
    <sheet name="МВС-21" sheetId="6" r:id="rId6"/>
    <sheet name="МВС-22" sheetId="7" r:id="rId7"/>
    <sheet name="МЕВ-20-1" sheetId="8" r:id="rId8"/>
    <sheet name="МЕВ-22" sheetId="9" r:id="rId9"/>
    <sheet name="МЕВ-22м" sheetId="10" r:id="rId10"/>
    <sheet name="ОіОп-20-1" sheetId="11" r:id="rId11"/>
    <sheet name="ОіОп-21" sheetId="12" r:id="rId12"/>
    <sheet name="ОіОп-22" sheetId="13" r:id="rId13"/>
    <sheet name="ОіОп-22м" sheetId="14" r:id="rId14"/>
    <sheet name="ОіОп-22мб" sheetId="15" r:id="rId15"/>
    <sheet name="ОіОп-22ск" sheetId="16" r:id="rId16"/>
    <sheet name="ПТБД-21" sheetId="17" r:id="rId17"/>
    <sheet name="ПТБД-22" sheetId="18" r:id="rId18"/>
    <sheet name="ПТБД-22мб" sheetId="19" r:id="rId19"/>
    <sheet name="ПТБД-22ск" sheetId="20" r:id="rId20"/>
    <sheet name="ФБС-20-1" sheetId="21" r:id="rId21"/>
    <sheet name="ФБС-21" sheetId="22" r:id="rId22"/>
    <sheet name="ФБС-22" sheetId="23" r:id="rId23"/>
    <sheet name="ФБС-22м" sheetId="24" r:id="rId24"/>
    <sheet name="ФБС-22мб" sheetId="25" r:id="rId25"/>
    <sheet name="ФБС-22ск" sheetId="26" r:id="rId26"/>
  </sheets>
  <calcPr calcId="162913"/>
</workbook>
</file>

<file path=xl/calcChain.xml><?xml version="1.0" encoding="utf-8"?>
<calcChain xmlns="http://schemas.openxmlformats.org/spreadsheetml/2006/main">
  <c r="K8" i="19" l="1"/>
  <c r="K9" i="19"/>
  <c r="K10" i="19"/>
  <c r="K7" i="19"/>
  <c r="K7" i="3" l="1"/>
  <c r="K10" i="3" s="1"/>
  <c r="K11" i="23"/>
  <c r="C13" i="26"/>
  <c r="M7" i="26"/>
  <c r="M8" i="26"/>
  <c r="C13" i="25"/>
  <c r="K8" i="25"/>
  <c r="K7" i="25"/>
  <c r="K11" i="25" s="1"/>
  <c r="C16" i="24"/>
  <c r="M8" i="24"/>
  <c r="M9" i="24"/>
  <c r="M7" i="24"/>
  <c r="M10" i="24"/>
  <c r="C13" i="23"/>
  <c r="K7" i="23"/>
  <c r="C12" i="22"/>
  <c r="K10" i="22"/>
  <c r="K7" i="22"/>
  <c r="C12" i="21"/>
  <c r="M10" i="21"/>
  <c r="C12" i="20"/>
  <c r="M7" i="20"/>
  <c r="M10" i="20" s="1"/>
  <c r="C15" i="19"/>
  <c r="C13" i="18"/>
  <c r="K8" i="18"/>
  <c r="K11" i="18" s="1"/>
  <c r="K7" i="18"/>
  <c r="C12" i="17"/>
  <c r="K7" i="17"/>
  <c r="K10" i="17" s="1"/>
  <c r="C14" i="16"/>
  <c r="M9" i="16"/>
  <c r="M8" i="16"/>
  <c r="M7" i="16"/>
  <c r="M12" i="16" s="1"/>
  <c r="C16" i="15"/>
  <c r="K7" i="15"/>
  <c r="K8" i="15"/>
  <c r="C14" i="14"/>
  <c r="M7" i="14"/>
  <c r="C12" i="13"/>
  <c r="K7" i="13"/>
  <c r="K10" i="13" s="1"/>
  <c r="C12" i="12"/>
  <c r="K7" i="12"/>
  <c r="K10" i="12" s="1"/>
  <c r="C12" i="11"/>
  <c r="M7" i="11"/>
  <c r="M10" i="11" s="1"/>
  <c r="C12" i="10"/>
  <c r="M10" i="10"/>
  <c r="C12" i="9"/>
  <c r="K7" i="9"/>
  <c r="K10" i="9" s="1"/>
  <c r="C13" i="8"/>
  <c r="M11" i="8"/>
  <c r="C12" i="7"/>
  <c r="M7" i="7"/>
  <c r="M10" i="7" s="1"/>
  <c r="C15" i="6"/>
  <c r="K7" i="6"/>
  <c r="K9" i="6"/>
  <c r="K8" i="6"/>
  <c r="C13" i="5"/>
  <c r="M7" i="5"/>
  <c r="M11" i="5" s="1"/>
  <c r="C13" i="4"/>
  <c r="K8" i="4"/>
  <c r="K7" i="4"/>
  <c r="K11" i="4" s="1"/>
  <c r="C12" i="3"/>
  <c r="C12" i="2"/>
  <c r="K10" i="2"/>
  <c r="K13" i="6" l="1"/>
  <c r="K13" i="19"/>
  <c r="M11" i="26"/>
  <c r="M14" i="24"/>
  <c r="K14" i="15"/>
  <c r="M12" i="14"/>
  <c r="B4" i="1" l="1"/>
</calcChain>
</file>

<file path=xl/sharedStrings.xml><?xml version="1.0" encoding="utf-8"?>
<sst xmlns="http://schemas.openxmlformats.org/spreadsheetml/2006/main" count="559" uniqueCount="138">
  <si>
    <t>Середній прохідний бал по факультету для груп, де навчається 1 студент за кошти держзамовлення</t>
  </si>
  <si>
    <t>ЕК-20-1</t>
  </si>
  <si>
    <t>ПІБ</t>
  </si>
  <si>
    <t>Фінанси</t>
  </si>
  <si>
    <t>Цифрова економіка</t>
  </si>
  <si>
    <t>Інвестування</t>
  </si>
  <si>
    <t>Моделювання бізнес-процесів</t>
  </si>
  <si>
    <t>Дод. бали</t>
  </si>
  <si>
    <t>Бали рейтингу</t>
  </si>
  <si>
    <t>Оцінка</t>
  </si>
  <si>
    <t>Кредити</t>
  </si>
  <si>
    <t>САВОСЬКО Анна Віталіївна</t>
  </si>
  <si>
    <t>Середнє значення</t>
  </si>
  <si>
    <t>Всього</t>
  </si>
  <si>
    <t>1</t>
  </si>
  <si>
    <t>ЕК-21</t>
  </si>
  <si>
    <t>Іноземна мова</t>
  </si>
  <si>
    <t>Маркетинг</t>
  </si>
  <si>
    <t>Макроекономіка</t>
  </si>
  <si>
    <t>Статистика</t>
  </si>
  <si>
    <t>ВЕРЕТЕННІКОВ Матвій Володимирович</t>
  </si>
  <si>
    <t>ЕК-22</t>
  </si>
  <si>
    <t>Основи бізнесу  (курсова робота)</t>
  </si>
  <si>
    <t>Філософія</t>
  </si>
  <si>
    <t>Основи бізнесу</t>
  </si>
  <si>
    <t>Історія української державності</t>
  </si>
  <si>
    <t>ЖЕЖЕЛА Анастасія Дмитрівна</t>
  </si>
  <si>
    <t>ЯМКОВИЙ Максим Романович</t>
  </si>
  <si>
    <t>2</t>
  </si>
  <si>
    <t>ЕК-22м</t>
  </si>
  <si>
    <t>Управління конкурентоспроможністю компанії  (курсова робота)</t>
  </si>
  <si>
    <t>Управлінські інформаційні системи</t>
  </si>
  <si>
    <t>Управління конкурентоспроможністю компанії</t>
  </si>
  <si>
    <t>Управління ефективністю бізнесу</t>
  </si>
  <si>
    <t>Менеджмент персоналу</t>
  </si>
  <si>
    <t>ГАМАН Ольга Сергіївна</t>
  </si>
  <si>
    <t>ЯРЕМА Юрій Миколайович</t>
  </si>
  <si>
    <t>МВС-21</t>
  </si>
  <si>
    <t>Міжнародні відносини та світова політика  (курсова робота)</t>
  </si>
  <si>
    <t>Теорія і практика журналістської творчості</t>
  </si>
  <si>
    <t>Міжнародні відносини та світова політика</t>
  </si>
  <si>
    <t>АКУН Ірина Андріївна</t>
  </si>
  <si>
    <t>МИХАЙЛОВ Данило Олександрович</t>
  </si>
  <si>
    <t>ТКАЧОВА Маргарита Юріївна</t>
  </si>
  <si>
    <t>ФОМІН Дмитро Олександрович</t>
  </si>
  <si>
    <t>4</t>
  </si>
  <si>
    <t>МВС-22</t>
  </si>
  <si>
    <t>Теорія масової інформації та комунікації  (курсова робота)</t>
  </si>
  <si>
    <t>Теорія масової інформації та комунікації</t>
  </si>
  <si>
    <t>УСЕНКО Анна Дмитрівна</t>
  </si>
  <si>
    <t>МЕВ-20-1</t>
  </si>
  <si>
    <t>Міжнародні економічні відносини (курсова) (курсова робота)</t>
  </si>
  <si>
    <t>Міжнародні економічні відносини</t>
  </si>
  <si>
    <t xml:space="preserve">Друга іноземна мова </t>
  </si>
  <si>
    <t>ПАСС Дмитро Володимирович</t>
  </si>
  <si>
    <t>ШАБЛІЙ Дмитро Вячеславович</t>
  </si>
  <si>
    <t>МЕВ-22</t>
  </si>
  <si>
    <t>ВОРОБЙОВА Марія Олегівна</t>
  </si>
  <si>
    <t>МЕВ-22м</t>
  </si>
  <si>
    <t>Міжнародна бізнес-аналітика тренінг-курс  (курсова робота)</t>
  </si>
  <si>
    <t>Міжнародна бізнес-аналітика (тренінг-курс)</t>
  </si>
  <si>
    <t>Міжнародні стратегії економічного розвитку</t>
  </si>
  <si>
    <t>Міжнародна інвестиційна діяльність</t>
  </si>
  <si>
    <t>АЗАРЕНКО Дмитро Михайлович</t>
  </si>
  <si>
    <t>ОіОп-20-1</t>
  </si>
  <si>
    <t>Фінансовий  облік пасивів  (курсова робота)</t>
  </si>
  <si>
    <t>Фінансовий  облік пасивів</t>
  </si>
  <si>
    <t>Облік в галузях економіки</t>
  </si>
  <si>
    <t>ВЕДМІДСЬКА Дарина Василівна</t>
  </si>
  <si>
    <t>ОіОп-21</t>
  </si>
  <si>
    <t>ШРАМ Ольга Юріївна</t>
  </si>
  <si>
    <t>ОіОп-22</t>
  </si>
  <si>
    <t>БАТЕХІНА Олена Сергіївна</t>
  </si>
  <si>
    <t>ОіОп-22м</t>
  </si>
  <si>
    <t>Організація бухгалтерського обліку  (курсова робота)</t>
  </si>
  <si>
    <t>Організація бухгалтерського обліку</t>
  </si>
  <si>
    <t>Аудит та підтвердження звітності</t>
  </si>
  <si>
    <t>Стратегічний управлінський облік</t>
  </si>
  <si>
    <t>ЖЕМЕЛІНСЬКА Діана Валеріївна</t>
  </si>
  <si>
    <t>КОСТИК Карен Артакович</t>
  </si>
  <si>
    <t>ШКАПА Віталій Романович</t>
  </si>
  <si>
    <t>3</t>
  </si>
  <si>
    <t>ОіОп-22мб</t>
  </si>
  <si>
    <t>Бухгалтерський облік  (курсова робота)</t>
  </si>
  <si>
    <t>Бухгалтерський облік</t>
  </si>
  <si>
    <t>Прикладна інформатика</t>
  </si>
  <si>
    <t>Мікроекономіка</t>
  </si>
  <si>
    <t>АНДРЕЄВА Катерина Дмитрівна</t>
  </si>
  <si>
    <t>ВЕГЕРА Катерина Андріївна</t>
  </si>
  <si>
    <t>ПРИЙМАЧЕНКО Вікторія Сергіївна</t>
  </si>
  <si>
    <t>СМІЛИК Анастасія Денисівна</t>
  </si>
  <si>
    <t>ФЕДОРОВА Олександра Дмитрівна</t>
  </si>
  <si>
    <t>5</t>
  </si>
  <si>
    <t>ОіОп-22ск</t>
  </si>
  <si>
    <t>БІЛЯКОВА Анастасія Михайлівна</t>
  </si>
  <si>
    <t>МЕРЕУЦА Аліна Дмитрівна</t>
  </si>
  <si>
    <t>СОБКО Юлія Андріївна</t>
  </si>
  <si>
    <t>ПТБД-21</t>
  </si>
  <si>
    <t>КОЗИРЬ Аліна Сергіївна</t>
  </si>
  <si>
    <t>ПТБД-22</t>
  </si>
  <si>
    <t>ГЕВКО Данило Ярославович</t>
  </si>
  <si>
    <t>ОДИНОКОВА Дар'я Сергіївна</t>
  </si>
  <si>
    <t>ПТБД-22мб</t>
  </si>
  <si>
    <t>БОРИСОВА Олександра Євгенівна</t>
  </si>
  <si>
    <t>ГАЛУШКО Каріна Владиславівна</t>
  </si>
  <si>
    <t>ДЕМЧЕНКО Анастасія Олексіївна</t>
  </si>
  <si>
    <t>ОГІЙ Марія Антонівна</t>
  </si>
  <si>
    <t>ПТБД-22ск</t>
  </si>
  <si>
    <t>Управління ефективністю фірми  (курсова робота)</t>
  </si>
  <si>
    <t>Управління ефективністю фірми</t>
  </si>
  <si>
    <t>ХОХЛОВА Віолета Віталіївна</t>
  </si>
  <si>
    <t>ФБС-20-1</t>
  </si>
  <si>
    <t>Страхування  (курсова робота)</t>
  </si>
  <si>
    <t>Страхування</t>
  </si>
  <si>
    <t>ФІЛІПЧУК Крістіна Вадимівна</t>
  </si>
  <si>
    <t>ФБС-21</t>
  </si>
  <si>
    <t>ХАРЕНКО Юля Сергіївна</t>
  </si>
  <si>
    <t>ФБС-22</t>
  </si>
  <si>
    <t>ФЕСЕНКО Катерина Андріївна</t>
  </si>
  <si>
    <t>ЯКУШЕВА Дар'я Вячеславівна</t>
  </si>
  <si>
    <t>ФБС-22м</t>
  </si>
  <si>
    <t>Фінансовий менеджмент  (курсова робота)</t>
  </si>
  <si>
    <t>Фінансовий менеджмент</t>
  </si>
  <si>
    <t>Ринок фінансових послуг</t>
  </si>
  <si>
    <t>Податковий менеджмент</t>
  </si>
  <si>
    <t>БАЙ Сергій Павлович</t>
  </si>
  <si>
    <t>САБАНЦЕВ Павло Сергійович</t>
  </si>
  <si>
    <t>СКВОРЦОВА Софія Сергіївна</t>
  </si>
  <si>
    <t>ШАБЛІЙ Ярослава Олександрівна</t>
  </si>
  <si>
    <t>ЯЦЕНКО Наталія Олександрівна</t>
  </si>
  <si>
    <t>ФБС-22мб</t>
  </si>
  <si>
    <t>Фінанси  (курсова робота)</t>
  </si>
  <si>
    <t>ДОНЕЦЬ Вікторія Віталіївна</t>
  </si>
  <si>
    <t>СВАШЕНКО Олександра Едуардівна</t>
  </si>
  <si>
    <t>ФБС-22ск</t>
  </si>
  <si>
    <t>КАЛІХАНОВА Анастасія Євгенівна</t>
  </si>
  <si>
    <t>ЦИГАНКО Денис Олегович</t>
  </si>
  <si>
    <t>Економікс (курсова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</si>
</sst>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2"/>
      <name val="TimesNewRoman"/>
    </font>
    <font>
      <sz val="12"/>
      <name val="TimesNewRoman"/>
    </font>
    <font>
      <b/>
      <sz val="14"/>
      <name val="TimesNewRoman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F2" sqref="F2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ЕК-21'!K10,'ЕК-22'!K11,'ЕК-22м'!M11,'МВС-21'!K13,'МВС-22'!M10,'МЕВ-22'!K10,'ОіОп-20-1'!M10,'ОіОп-21'!K10,'ОіОп-22'!K10,'ОіОп-22м'!M12,'ОіОп-22мб'!K14,'ОіОп-22ск'!M12,'ПТБД-21'!K10,'ПТБД-22'!K11,'ПТБД-22мб'!K13,'ПТБД-22ск'!M10,'ФБС-21'!K10,'ФБС-22'!K11,'ФБС-22м'!M14,'ФБС-22мб'!K11,'ФБС-22ск'!M11)</f>
        <v>84.22352182539683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opLeftCell="A7" zoomScale="55" zoomScaleNormal="55" workbookViewId="0">
      <selection activeCell="M7" sqref="B7: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59</v>
      </c>
      <c r="C5" s="19"/>
      <c r="D5" s="15" t="s">
        <v>60</v>
      </c>
      <c r="E5" s="19"/>
      <c r="F5" s="15" t="s">
        <v>31</v>
      </c>
      <c r="G5" s="19"/>
      <c r="H5" s="15" t="s">
        <v>61</v>
      </c>
      <c r="I5" s="19"/>
      <c r="J5" s="15" t="s">
        <v>62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3" t="s">
        <v>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e">
        <f>AVERAGE(M7:M7)</f>
        <v>#DIV/0!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65</v>
      </c>
      <c r="C5" s="19"/>
      <c r="D5" s="15" t="s">
        <v>3</v>
      </c>
      <c r="E5" s="19"/>
      <c r="F5" s="15" t="s">
        <v>4</v>
      </c>
      <c r="G5" s="19"/>
      <c r="H5" s="15" t="s">
        <v>66</v>
      </c>
      <c r="I5" s="19"/>
      <c r="J5" s="15" t="s">
        <v>67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68</v>
      </c>
      <c r="B7" s="9">
        <v>100</v>
      </c>
      <c r="C7" s="9">
        <v>1</v>
      </c>
      <c r="D7" s="9">
        <v>100</v>
      </c>
      <c r="E7" s="9">
        <v>1</v>
      </c>
      <c r="F7" s="9">
        <v>98</v>
      </c>
      <c r="G7" s="9">
        <v>1</v>
      </c>
      <c r="H7" s="9">
        <v>100</v>
      </c>
      <c r="I7" s="9">
        <v>1</v>
      </c>
      <c r="J7" s="9">
        <v>98</v>
      </c>
      <c r="K7" s="9">
        <v>1</v>
      </c>
      <c r="L7" s="9">
        <v>2</v>
      </c>
      <c r="M7" s="10">
        <f>95*(B7*C7+D7*E7+F7*G7+H7*I7+J7*K7)/((C7+E7+G7+I7+K7)*100)+L7</f>
        <v>96.24</v>
      </c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f>AVERAGE(M7:M7)</f>
        <v>96.24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69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16</v>
      </c>
      <c r="C5" s="19"/>
      <c r="D5" s="15" t="s">
        <v>17</v>
      </c>
      <c r="E5" s="19"/>
      <c r="F5" s="15" t="s">
        <v>18</v>
      </c>
      <c r="G5" s="19"/>
      <c r="H5" s="15" t="s">
        <v>19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70</v>
      </c>
      <c r="B7" s="4">
        <v>75</v>
      </c>
      <c r="C7" s="4">
        <v>1</v>
      </c>
      <c r="D7" s="4">
        <v>75</v>
      </c>
      <c r="E7" s="4">
        <v>1</v>
      </c>
      <c r="F7" s="4">
        <v>70</v>
      </c>
      <c r="G7" s="4">
        <v>1</v>
      </c>
      <c r="H7" s="4">
        <v>90</v>
      </c>
      <c r="I7" s="4">
        <v>1</v>
      </c>
      <c r="J7" s="4"/>
      <c r="K7" s="5">
        <f>95*(B7*C7+D7*E7+F7*G7+H7*I7)/((C7+E7+G7+I7)*100)+J7</f>
        <v>73.625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73.625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71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22</v>
      </c>
      <c r="C5" s="19"/>
      <c r="D5" s="15" t="s">
        <v>24</v>
      </c>
      <c r="E5" s="19"/>
      <c r="F5" s="15" t="s">
        <v>23</v>
      </c>
      <c r="G5" s="19"/>
      <c r="H5" s="15" t="s">
        <v>25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72</v>
      </c>
      <c r="B7" s="9">
        <v>90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100</v>
      </c>
      <c r="I7" s="9">
        <v>1</v>
      </c>
      <c r="J7" s="9">
        <v>3</v>
      </c>
      <c r="K7" s="10">
        <f>95*(B7*C7+D7*E7+F7*G7+H7*I7)/((C7+E7+G7+I7)*100)+J7</f>
        <v>93.25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93.25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zoomScale="40" zoomScaleNormal="40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73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74</v>
      </c>
      <c r="C5" s="19"/>
      <c r="D5" s="15" t="s">
        <v>31</v>
      </c>
      <c r="E5" s="19"/>
      <c r="F5" s="15" t="s">
        <v>75</v>
      </c>
      <c r="G5" s="19"/>
      <c r="H5" s="15" t="s">
        <v>76</v>
      </c>
      <c r="I5" s="19"/>
      <c r="J5" s="15" t="s">
        <v>77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80</v>
      </c>
      <c r="B7" s="9">
        <v>78</v>
      </c>
      <c r="C7" s="9">
        <v>1</v>
      </c>
      <c r="D7" s="9">
        <v>90</v>
      </c>
      <c r="E7" s="9">
        <v>1</v>
      </c>
      <c r="F7" s="9">
        <v>74</v>
      </c>
      <c r="G7" s="9">
        <v>1</v>
      </c>
      <c r="H7" s="9">
        <v>90</v>
      </c>
      <c r="I7" s="9">
        <v>1</v>
      </c>
      <c r="J7" s="9">
        <v>72</v>
      </c>
      <c r="K7" s="9">
        <v>1</v>
      </c>
      <c r="L7" s="9"/>
      <c r="M7" s="10">
        <f>95*(B7*C7+D7*E7+F7*G7+H7*I7+J7*K7)/((C7+E7+G7+I7+K7)*100)+L7</f>
        <v>76.760000000000005</v>
      </c>
    </row>
    <row r="8" spans="1:13" ht="15.75">
      <c r="A8" s="3" t="s">
        <v>78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 t="s">
        <v>79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>
        <f>AVERAGE(M7:M9)</f>
        <v>76.760000000000005</v>
      </c>
    </row>
    <row r="13" spans="1:13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>
      <c r="A14" s="3" t="s">
        <v>13</v>
      </c>
      <c r="B14" s="4" t="s">
        <v>81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sortState ref="A7:M9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opLeftCell="C1" zoomScale="70" zoomScaleNormal="70" workbookViewId="0">
      <selection activeCell="K7" sqref="K7:K8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82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83</v>
      </c>
      <c r="C5" s="19"/>
      <c r="D5" s="15" t="s">
        <v>84</v>
      </c>
      <c r="E5" s="19"/>
      <c r="F5" s="15" t="s">
        <v>85</v>
      </c>
      <c r="G5" s="19"/>
      <c r="H5" s="15" t="s">
        <v>86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89</v>
      </c>
      <c r="B7" s="9">
        <v>70</v>
      </c>
      <c r="C7" s="9">
        <v>1</v>
      </c>
      <c r="D7" s="9">
        <v>74</v>
      </c>
      <c r="E7" s="9">
        <v>1</v>
      </c>
      <c r="F7" s="9">
        <v>98</v>
      </c>
      <c r="G7" s="9">
        <v>1</v>
      </c>
      <c r="H7" s="9">
        <v>90</v>
      </c>
      <c r="I7" s="9">
        <v>1</v>
      </c>
      <c r="J7" s="9"/>
      <c r="K7" s="10">
        <f>95*(B7*C7+D7*E7+F7*G7+H7*I7)/((C7+E7+G7+I7)*100)+J7</f>
        <v>78.849999999999994</v>
      </c>
    </row>
    <row r="8" spans="1:11" ht="15.75">
      <c r="A8" s="8" t="s">
        <v>88</v>
      </c>
      <c r="B8" s="9">
        <v>70</v>
      </c>
      <c r="C8" s="9">
        <v>1</v>
      </c>
      <c r="D8" s="9">
        <v>74</v>
      </c>
      <c r="E8" s="9">
        <v>1</v>
      </c>
      <c r="F8" s="9">
        <v>96</v>
      </c>
      <c r="G8" s="9">
        <v>1</v>
      </c>
      <c r="H8" s="9">
        <v>90</v>
      </c>
      <c r="I8" s="9">
        <v>1</v>
      </c>
      <c r="J8" s="9"/>
      <c r="K8" s="10">
        <f>95*(B8*C8+D8*E8+F8*G8+H8*I8)/((C8+E8+G8+I8)*100)+J8</f>
        <v>78.375</v>
      </c>
    </row>
    <row r="9" spans="1:11" ht="15.75">
      <c r="A9" s="3" t="s">
        <v>87</v>
      </c>
      <c r="B9" s="4"/>
      <c r="C9" s="4"/>
      <c r="D9" s="4"/>
      <c r="E9" s="4"/>
      <c r="F9" s="4"/>
      <c r="G9" s="4"/>
      <c r="H9" s="4"/>
      <c r="I9" s="4"/>
      <c r="J9" s="4">
        <v>1</v>
      </c>
      <c r="K9" s="5"/>
    </row>
    <row r="10" spans="1:11" ht="15.75">
      <c r="A10" s="3" t="s">
        <v>90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75">
      <c r="A11" s="3" t="s">
        <v>91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78.612499999999997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13</v>
      </c>
      <c r="B16" s="4" t="s">
        <v>92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ref="A7:K11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65</v>
      </c>
      <c r="C5" s="19"/>
      <c r="D5" s="15" t="s">
        <v>3</v>
      </c>
      <c r="E5" s="19"/>
      <c r="F5" s="15" t="s">
        <v>4</v>
      </c>
      <c r="G5" s="19"/>
      <c r="H5" s="15" t="s">
        <v>66</v>
      </c>
      <c r="I5" s="19"/>
      <c r="J5" s="15" t="s">
        <v>67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94</v>
      </c>
      <c r="B7" s="9">
        <v>90</v>
      </c>
      <c r="C7" s="9">
        <v>1</v>
      </c>
      <c r="D7" s="9">
        <v>90</v>
      </c>
      <c r="E7" s="9">
        <v>1</v>
      </c>
      <c r="F7" s="9">
        <v>98</v>
      </c>
      <c r="G7" s="9">
        <v>1</v>
      </c>
      <c r="H7" s="9">
        <v>100</v>
      </c>
      <c r="I7" s="9">
        <v>1</v>
      </c>
      <c r="J7" s="9">
        <v>92</v>
      </c>
      <c r="K7" s="9">
        <v>1</v>
      </c>
      <c r="L7" s="9"/>
      <c r="M7" s="10">
        <f>95*(B7*C7+D7*E7+F7*G7+H7*I7+J7*K7)/((C7+E7+G7+I7+K7)*100)+L7</f>
        <v>89.3</v>
      </c>
    </row>
    <row r="8" spans="1:13" ht="15.75">
      <c r="A8" s="3" t="s">
        <v>95</v>
      </c>
      <c r="B8" s="4">
        <v>70</v>
      </c>
      <c r="C8" s="4">
        <v>1</v>
      </c>
      <c r="D8" s="4">
        <v>90</v>
      </c>
      <c r="E8" s="4">
        <v>1</v>
      </c>
      <c r="F8" s="4">
        <v>67</v>
      </c>
      <c r="G8" s="4">
        <v>1</v>
      </c>
      <c r="H8" s="4">
        <v>90</v>
      </c>
      <c r="I8" s="4">
        <v>1</v>
      </c>
      <c r="J8" s="4">
        <v>74</v>
      </c>
      <c r="K8" s="4">
        <v>1</v>
      </c>
      <c r="L8" s="4"/>
      <c r="M8" s="5">
        <f>95*(B8*C8+D8*E8+F8*G8+H8*I8+J8*K8)/((C8+E8+G8+I8+K8)*100)+L8</f>
        <v>74.290000000000006</v>
      </c>
    </row>
    <row r="9" spans="1:13" ht="15.75">
      <c r="A9" s="3" t="s">
        <v>96</v>
      </c>
      <c r="B9" s="4">
        <v>60</v>
      </c>
      <c r="C9" s="4">
        <v>1</v>
      </c>
      <c r="D9" s="4">
        <v>90</v>
      </c>
      <c r="E9" s="4">
        <v>1</v>
      </c>
      <c r="F9" s="4">
        <v>90</v>
      </c>
      <c r="G9" s="4">
        <v>1</v>
      </c>
      <c r="H9" s="4">
        <v>70</v>
      </c>
      <c r="I9" s="4">
        <v>1</v>
      </c>
      <c r="J9" s="4">
        <v>78</v>
      </c>
      <c r="K9" s="4">
        <v>1</v>
      </c>
      <c r="L9" s="4"/>
      <c r="M9" s="5">
        <f>95*(B9*C9+D9*E9+F9*G9+H9*I9+J9*K9)/((C9+E9+G9+I9+K9)*100)+L9</f>
        <v>73.72</v>
      </c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>
        <f>AVERAGE(M7:M9)</f>
        <v>79.103333333333339</v>
      </c>
    </row>
    <row r="13" spans="1:13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>
      <c r="A14" s="3" t="s">
        <v>13</v>
      </c>
      <c r="B14" s="4" t="s">
        <v>81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sortState ref="A7:M9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A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97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16</v>
      </c>
      <c r="C5" s="19"/>
      <c r="D5" s="15" t="s">
        <v>17</v>
      </c>
      <c r="E5" s="19"/>
      <c r="F5" s="15" t="s">
        <v>18</v>
      </c>
      <c r="G5" s="19"/>
      <c r="H5" s="15" t="s">
        <v>19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98</v>
      </c>
      <c r="B7" s="4">
        <v>73</v>
      </c>
      <c r="C7" s="4">
        <v>1</v>
      </c>
      <c r="D7" s="4">
        <v>70</v>
      </c>
      <c r="E7" s="4">
        <v>1</v>
      </c>
      <c r="F7" s="4">
        <v>75</v>
      </c>
      <c r="G7" s="4">
        <v>1</v>
      </c>
      <c r="H7" s="4">
        <v>90</v>
      </c>
      <c r="I7" s="4">
        <v>1</v>
      </c>
      <c r="J7" s="4"/>
      <c r="K7" s="5">
        <f>95*(B7*C7+D7*E7+F7*G7+H7*I7)/((C7+E7+G7+I7)*100)+J7</f>
        <v>73.150000000000006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73.150000000000006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40" zoomScaleNormal="40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99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22</v>
      </c>
      <c r="C5" s="19"/>
      <c r="D5" s="15" t="s">
        <v>24</v>
      </c>
      <c r="E5" s="19"/>
      <c r="F5" s="15" t="s">
        <v>23</v>
      </c>
      <c r="G5" s="19"/>
      <c r="H5" s="15" t="s">
        <v>25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100</v>
      </c>
      <c r="B7" s="9">
        <v>98</v>
      </c>
      <c r="C7" s="9">
        <v>1</v>
      </c>
      <c r="D7" s="9">
        <v>100</v>
      </c>
      <c r="E7" s="9">
        <v>1</v>
      </c>
      <c r="F7" s="9">
        <v>85</v>
      </c>
      <c r="G7" s="9">
        <v>1</v>
      </c>
      <c r="H7" s="9">
        <v>98</v>
      </c>
      <c r="I7" s="9">
        <v>1</v>
      </c>
      <c r="J7" s="9"/>
      <c r="K7" s="10">
        <f>95*(B7*C7+D7*E7+F7*G7+H7*I7)/((C7+E7+G7+I7)*100)+J7</f>
        <v>90.487499999999997</v>
      </c>
    </row>
    <row r="8" spans="1:11" ht="15.75">
      <c r="A8" s="3" t="s">
        <v>101</v>
      </c>
      <c r="B8" s="4">
        <v>90</v>
      </c>
      <c r="C8" s="4">
        <v>1</v>
      </c>
      <c r="D8" s="4">
        <v>80</v>
      </c>
      <c r="E8" s="4">
        <v>1</v>
      </c>
      <c r="F8" s="4">
        <v>85</v>
      </c>
      <c r="G8" s="4">
        <v>1</v>
      </c>
      <c r="H8" s="4">
        <v>71</v>
      </c>
      <c r="I8" s="4">
        <v>1</v>
      </c>
      <c r="J8" s="4"/>
      <c r="K8" s="5">
        <f>95*(B8*C8+D8*E8+F8*G8+H8*I8)/((C8+E8+G8+I8)*100)+J8</f>
        <v>77.424999999999997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83.956249999999997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zoomScale="55" zoomScaleNormal="55" workbookViewId="0">
      <selection activeCell="K7" sqref="K7"/>
    </sheetView>
  </sheetViews>
  <sheetFormatPr defaultRowHeight="15"/>
  <cols>
    <col min="1" max="1" width="47" customWidth="1"/>
    <col min="9" max="9" width="15" customWidth="1"/>
  </cols>
  <sheetData>
    <row r="2" spans="1:11">
      <c r="A2" s="17" t="s">
        <v>102</v>
      </c>
      <c r="B2" s="18"/>
      <c r="C2" s="18"/>
      <c r="D2" s="18"/>
      <c r="E2" s="18"/>
      <c r="F2" s="18"/>
      <c r="G2" s="18"/>
      <c r="H2" s="18"/>
      <c r="I2" s="18"/>
    </row>
    <row r="5" spans="1:11" ht="129.94999999999999" customHeight="1">
      <c r="A5" s="15" t="s">
        <v>2</v>
      </c>
      <c r="B5" s="15" t="s">
        <v>86</v>
      </c>
      <c r="C5" s="20"/>
      <c r="D5" s="15" t="s">
        <v>3</v>
      </c>
      <c r="E5" s="20"/>
      <c r="F5" s="15" t="s">
        <v>85</v>
      </c>
      <c r="G5" s="20"/>
      <c r="H5" s="21" t="s">
        <v>137</v>
      </c>
      <c r="I5" s="21"/>
      <c r="J5" s="15" t="s">
        <v>7</v>
      </c>
      <c r="K5" s="15" t="s">
        <v>8</v>
      </c>
    </row>
    <row r="6" spans="1:11" ht="15.95" customHeight="1">
      <c r="A6" s="20"/>
      <c r="B6" s="14" t="s">
        <v>9</v>
      </c>
      <c r="C6" s="14" t="s">
        <v>10</v>
      </c>
      <c r="D6" s="14" t="s">
        <v>9</v>
      </c>
      <c r="E6" s="14" t="s">
        <v>10</v>
      </c>
      <c r="F6" s="14" t="s">
        <v>9</v>
      </c>
      <c r="G6" s="14" t="s">
        <v>10</v>
      </c>
      <c r="H6" s="14" t="s">
        <v>9</v>
      </c>
      <c r="I6" s="14" t="s">
        <v>10</v>
      </c>
      <c r="J6" s="20"/>
      <c r="K6" s="20"/>
    </row>
    <row r="7" spans="1:11" ht="15.75">
      <c r="A7" s="8" t="s">
        <v>105</v>
      </c>
      <c r="B7" s="9">
        <v>90</v>
      </c>
      <c r="C7" s="9">
        <v>1</v>
      </c>
      <c r="D7" s="9">
        <v>90</v>
      </c>
      <c r="E7" s="9">
        <v>1</v>
      </c>
      <c r="F7" s="9">
        <v>95</v>
      </c>
      <c r="G7" s="9">
        <v>1</v>
      </c>
      <c r="H7" s="9">
        <v>96</v>
      </c>
      <c r="I7" s="9">
        <v>1</v>
      </c>
      <c r="J7" s="9">
        <v>2</v>
      </c>
      <c r="K7" s="10">
        <f>95*(B7*C7+D7*E7+F7*G7+H7*I7)/((C7+E7+G7+I7)*100)+J7</f>
        <v>90.112499999999997</v>
      </c>
    </row>
    <row r="8" spans="1:11" ht="15.75">
      <c r="A8" s="3" t="s">
        <v>103</v>
      </c>
      <c r="B8" s="4">
        <v>86</v>
      </c>
      <c r="C8" s="4">
        <v>1</v>
      </c>
      <c r="D8" s="4">
        <v>90</v>
      </c>
      <c r="E8" s="4">
        <v>1</v>
      </c>
      <c r="F8" s="4">
        <v>91</v>
      </c>
      <c r="G8" s="4">
        <v>1</v>
      </c>
      <c r="H8" s="12">
        <v>90</v>
      </c>
      <c r="I8" s="12">
        <v>1</v>
      </c>
      <c r="J8" s="4"/>
      <c r="K8" s="22">
        <f t="shared" ref="K8:K10" si="0">95*(B8*C8+D8*E8+F8*G8+H8*I8)/((C8+E8+G8+I8)*100)+J8</f>
        <v>84.787499999999994</v>
      </c>
    </row>
    <row r="9" spans="1:11" ht="15.75">
      <c r="A9" s="3" t="s">
        <v>106</v>
      </c>
      <c r="B9" s="4">
        <v>70</v>
      </c>
      <c r="C9" s="4">
        <v>1</v>
      </c>
      <c r="D9" s="4">
        <v>90</v>
      </c>
      <c r="E9" s="4">
        <v>1</v>
      </c>
      <c r="F9" s="4">
        <v>90</v>
      </c>
      <c r="G9" s="4">
        <v>1</v>
      </c>
      <c r="H9" s="12">
        <v>90</v>
      </c>
      <c r="I9" s="12">
        <v>1</v>
      </c>
      <c r="J9" s="4">
        <v>1</v>
      </c>
      <c r="K9" s="22">
        <f t="shared" si="0"/>
        <v>81.75</v>
      </c>
    </row>
    <row r="10" spans="1:11" ht="15.75">
      <c r="A10" s="3" t="s">
        <v>104</v>
      </c>
      <c r="B10" s="4">
        <v>84</v>
      </c>
      <c r="C10" s="4">
        <v>1</v>
      </c>
      <c r="D10" s="4">
        <v>89</v>
      </c>
      <c r="E10" s="4">
        <v>1</v>
      </c>
      <c r="F10" s="4">
        <v>76</v>
      </c>
      <c r="G10" s="4">
        <v>1</v>
      </c>
      <c r="H10" s="12">
        <v>90</v>
      </c>
      <c r="I10" s="12">
        <v>1</v>
      </c>
      <c r="J10" s="4"/>
      <c r="K10" s="22">
        <f t="shared" si="0"/>
        <v>80.512500000000003</v>
      </c>
    </row>
    <row r="11" spans="1:11" ht="15.75">
      <c r="A11" s="3"/>
      <c r="B11" s="4"/>
      <c r="C11" s="4"/>
      <c r="D11" s="4"/>
      <c r="E11" s="4"/>
      <c r="F11" s="4"/>
      <c r="G11" s="4"/>
      <c r="H11" s="2"/>
      <c r="I11" s="2"/>
      <c r="J11" s="4"/>
      <c r="K11" s="4"/>
    </row>
    <row r="12" spans="1:11" ht="15.75">
      <c r="A12" s="3"/>
      <c r="B12" s="4"/>
      <c r="C12" s="4"/>
      <c r="D12" s="4"/>
      <c r="E12" s="4"/>
      <c r="F12" s="4"/>
      <c r="G12" s="4"/>
      <c r="H12" s="2"/>
      <c r="I12" s="2"/>
      <c r="J12" s="4"/>
      <c r="K12" s="4"/>
    </row>
    <row r="13" spans="1:11" ht="15.75">
      <c r="A13" s="6" t="s">
        <v>12</v>
      </c>
      <c r="B13" s="4"/>
      <c r="C13" s="4"/>
      <c r="D13" s="4"/>
      <c r="E13" s="4"/>
      <c r="F13" s="4"/>
      <c r="G13" s="4"/>
      <c r="H13" s="2"/>
      <c r="I13" s="2"/>
      <c r="J13" s="4"/>
      <c r="K13" s="5">
        <f>AVERAGE(K7:K10)</f>
        <v>84.290624999999991</v>
      </c>
    </row>
    <row r="14" spans="1:11" ht="15.75">
      <c r="A14" s="3"/>
      <c r="B14" s="4"/>
      <c r="C14" s="4"/>
      <c r="D14" s="4"/>
      <c r="E14" s="4"/>
      <c r="F14" s="4"/>
      <c r="G14" s="4"/>
      <c r="H14" s="2"/>
      <c r="I14" s="2"/>
      <c r="J14" s="4"/>
      <c r="K14" s="4"/>
    </row>
    <row r="15" spans="1:11" ht="15.75">
      <c r="A15" s="3" t="s">
        <v>13</v>
      </c>
      <c r="B15" s="4" t="s">
        <v>45</v>
      </c>
      <c r="C15" s="4">
        <f>B15*0.4</f>
        <v>1.6</v>
      </c>
      <c r="D15" s="4"/>
      <c r="E15" s="4"/>
      <c r="F15" s="4"/>
      <c r="G15" s="4"/>
      <c r="H15" s="2"/>
      <c r="I15" s="2"/>
      <c r="J15" s="4"/>
      <c r="K15" s="4"/>
    </row>
  </sheetData>
  <sortState ref="A7:I10">
    <sortCondition descending="1" ref="I7"/>
  </sortState>
  <mergeCells count="8">
    <mergeCell ref="D5:E5"/>
    <mergeCell ref="A2:I2"/>
    <mergeCell ref="J5:J6"/>
    <mergeCell ref="F5:G5"/>
    <mergeCell ref="B5:C5"/>
    <mergeCell ref="A5:A6"/>
    <mergeCell ref="K5:K6"/>
    <mergeCell ref="H5:I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B7: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3</v>
      </c>
      <c r="C5" s="19"/>
      <c r="D5" s="15" t="s">
        <v>4</v>
      </c>
      <c r="E5" s="19"/>
      <c r="F5" s="15" t="s">
        <v>5</v>
      </c>
      <c r="G5" s="19"/>
      <c r="H5" s="15" t="s">
        <v>6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11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 t="e">
        <f>AVERAGE(K7:K7)</f>
        <v>#DIV/0!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zoomScale="55" zoomScaleNormal="55" workbookViewId="0">
      <selection activeCell="C25" sqref="C25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107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108</v>
      </c>
      <c r="C5" s="19"/>
      <c r="D5" s="15" t="s">
        <v>3</v>
      </c>
      <c r="E5" s="19"/>
      <c r="F5" s="15" t="s">
        <v>4</v>
      </c>
      <c r="G5" s="19"/>
      <c r="H5" s="15" t="s">
        <v>109</v>
      </c>
      <c r="I5" s="19"/>
      <c r="J5" s="15" t="s">
        <v>5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110</v>
      </c>
      <c r="B7" s="9">
        <v>100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>
        <v>100</v>
      </c>
      <c r="I7" s="9">
        <v>1</v>
      </c>
      <c r="J7" s="9">
        <v>96</v>
      </c>
      <c r="K7" s="9">
        <v>1</v>
      </c>
      <c r="L7" s="9">
        <v>1</v>
      </c>
      <c r="M7" s="10">
        <f>95*(B7*C7+D7*E7+F7*G7+H7*I7+J7*K7)/((C7+E7+G7+I7+K7)*100)+L7</f>
        <v>95.24</v>
      </c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f>AVERAGE(M7:M7)</f>
        <v>95.24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zoomScale="55" zoomScaleNormal="55" workbookViewId="0">
      <selection activeCell="M7" sqref="B7: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112</v>
      </c>
      <c r="C5" s="19"/>
      <c r="D5" s="15" t="s">
        <v>3</v>
      </c>
      <c r="E5" s="19"/>
      <c r="F5" s="15" t="s">
        <v>4</v>
      </c>
      <c r="G5" s="19"/>
      <c r="H5" s="15" t="s">
        <v>113</v>
      </c>
      <c r="I5" s="19"/>
      <c r="J5" s="15" t="s">
        <v>5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3" t="s">
        <v>114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 t="e">
        <f>AVERAGE(M7:M7)</f>
        <v>#DIV/0!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16</v>
      </c>
      <c r="C5" s="19"/>
      <c r="D5" s="15" t="s">
        <v>17</v>
      </c>
      <c r="E5" s="19"/>
      <c r="F5" s="15" t="s">
        <v>18</v>
      </c>
      <c r="G5" s="19"/>
      <c r="H5" s="15" t="s">
        <v>19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116</v>
      </c>
      <c r="B7" s="9">
        <v>100</v>
      </c>
      <c r="C7" s="9">
        <v>1</v>
      </c>
      <c r="D7" s="9">
        <v>100</v>
      </c>
      <c r="E7" s="9">
        <v>1</v>
      </c>
      <c r="F7" s="9">
        <v>75</v>
      </c>
      <c r="G7" s="9">
        <v>1</v>
      </c>
      <c r="H7" s="9">
        <v>90</v>
      </c>
      <c r="I7" s="9">
        <v>1</v>
      </c>
      <c r="J7" s="9"/>
      <c r="K7" s="10">
        <f>95*(B7*C7+D7*E7+F7*G7+H7*I7)/((C7+E7+G7+I7)*100)+J7</f>
        <v>86.6875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86.6875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22</v>
      </c>
      <c r="C5" s="19"/>
      <c r="D5" s="15" t="s">
        <v>23</v>
      </c>
      <c r="E5" s="19"/>
      <c r="F5" s="15" t="s">
        <v>24</v>
      </c>
      <c r="G5" s="19"/>
      <c r="H5" s="15" t="s">
        <v>25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119</v>
      </c>
      <c r="B7" s="9">
        <v>95</v>
      </c>
      <c r="C7" s="9">
        <v>1</v>
      </c>
      <c r="D7" s="9">
        <v>90</v>
      </c>
      <c r="E7" s="9">
        <v>1</v>
      </c>
      <c r="F7" s="9">
        <v>100</v>
      </c>
      <c r="G7" s="9">
        <v>1</v>
      </c>
      <c r="H7" s="9">
        <v>100</v>
      </c>
      <c r="I7" s="9">
        <v>1</v>
      </c>
      <c r="J7" s="9"/>
      <c r="K7" s="10">
        <f>95*(B7*C7+D7*E7+F7*G7+H7*I7)/((C7+E7+G7+I7)*100)+J7</f>
        <v>91.4375</v>
      </c>
    </row>
    <row r="8" spans="1:11" ht="15.75">
      <c r="A8" s="3" t="s">
        <v>118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91.4375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ref="A7:K8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zoomScale="55" zoomScaleNormal="55" workbookViewId="0">
      <selection activeCell="M7" sqref="M7:M8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120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121</v>
      </c>
      <c r="C5" s="19"/>
      <c r="D5" s="15" t="s">
        <v>31</v>
      </c>
      <c r="E5" s="19"/>
      <c r="F5" s="15" t="s">
        <v>122</v>
      </c>
      <c r="G5" s="19"/>
      <c r="H5" s="15" t="s">
        <v>123</v>
      </c>
      <c r="I5" s="19"/>
      <c r="J5" s="15" t="s">
        <v>124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127</v>
      </c>
      <c r="B7" s="9">
        <v>90</v>
      </c>
      <c r="C7" s="9">
        <v>1</v>
      </c>
      <c r="D7" s="9">
        <v>100</v>
      </c>
      <c r="E7" s="9">
        <v>1</v>
      </c>
      <c r="F7" s="9">
        <v>95</v>
      </c>
      <c r="G7" s="9">
        <v>1</v>
      </c>
      <c r="H7" s="9">
        <v>98</v>
      </c>
      <c r="I7" s="9">
        <v>1</v>
      </c>
      <c r="J7" s="9">
        <v>95</v>
      </c>
      <c r="K7" s="9">
        <v>1</v>
      </c>
      <c r="L7" s="9">
        <v>2</v>
      </c>
      <c r="M7" s="10">
        <f>95*(B7*C7+D7*E7+F7*G7+H7*I7+J7*K7)/((C7+E7+G7+I7+K7)*100)+L7</f>
        <v>92.82</v>
      </c>
    </row>
    <row r="8" spans="1:13" ht="15.75">
      <c r="A8" s="8" t="s">
        <v>129</v>
      </c>
      <c r="B8" s="9">
        <v>90</v>
      </c>
      <c r="C8" s="9">
        <v>1</v>
      </c>
      <c r="D8" s="9">
        <v>100</v>
      </c>
      <c r="E8" s="9">
        <v>1</v>
      </c>
      <c r="F8" s="9">
        <v>95</v>
      </c>
      <c r="G8" s="9">
        <v>1</v>
      </c>
      <c r="H8" s="9">
        <v>95</v>
      </c>
      <c r="I8" s="9">
        <v>1</v>
      </c>
      <c r="J8" s="9">
        <v>95</v>
      </c>
      <c r="K8" s="9">
        <v>1</v>
      </c>
      <c r="L8" s="9"/>
      <c r="M8" s="10">
        <f>95*(B8*C8+D8*E8+F8*G8+H8*I8+J8*K8)/((C8+E8+G8+I8+K8)*100)+L8</f>
        <v>90.25</v>
      </c>
    </row>
    <row r="9" spans="1:13" ht="15.75">
      <c r="A9" s="3" t="s">
        <v>128</v>
      </c>
      <c r="B9" s="4">
        <v>90</v>
      </c>
      <c r="C9" s="4">
        <v>1</v>
      </c>
      <c r="D9" s="4">
        <v>92</v>
      </c>
      <c r="E9" s="4">
        <v>1</v>
      </c>
      <c r="F9" s="4">
        <v>95</v>
      </c>
      <c r="G9" s="4">
        <v>1</v>
      </c>
      <c r="H9" s="4">
        <v>90</v>
      </c>
      <c r="I9" s="4">
        <v>1</v>
      </c>
      <c r="J9" s="4">
        <v>95</v>
      </c>
      <c r="K9" s="4">
        <v>1</v>
      </c>
      <c r="L9" s="4"/>
      <c r="M9" s="5">
        <f>95*(B9*C9+D9*E9+F9*G9+H9*I9+J9*K9)/((C9+E9+G9+I9+K9)*100)+L9</f>
        <v>87.78</v>
      </c>
    </row>
    <row r="10" spans="1:13" ht="15.75">
      <c r="A10" s="3" t="s">
        <v>125</v>
      </c>
      <c r="B10" s="4">
        <v>75</v>
      </c>
      <c r="C10" s="4">
        <v>1</v>
      </c>
      <c r="D10" s="4">
        <v>80</v>
      </c>
      <c r="E10" s="4">
        <v>1</v>
      </c>
      <c r="F10" s="4">
        <v>70</v>
      </c>
      <c r="G10" s="4">
        <v>1</v>
      </c>
      <c r="H10" s="4">
        <v>75</v>
      </c>
      <c r="I10" s="4">
        <v>1</v>
      </c>
      <c r="J10" s="4">
        <v>75</v>
      </c>
      <c r="K10" s="4">
        <v>1</v>
      </c>
      <c r="L10" s="4"/>
      <c r="M10" s="5">
        <f>95*(B10*C10+D10*E10+F10*G10+H10*I10+J10*K10)/((C10+E10+G10+I10+K10)*100)+L10</f>
        <v>71.25</v>
      </c>
    </row>
    <row r="11" spans="1:13" ht="15.75">
      <c r="A11" s="3" t="s">
        <v>126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>
      <c r="A14" s="6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>
        <f>AVERAGE(M7:M11)</f>
        <v>85.525000000000006</v>
      </c>
    </row>
    <row r="15" spans="1:13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75">
      <c r="A16" s="3" t="s">
        <v>13</v>
      </c>
      <c r="B16" s="4" t="s">
        <v>92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sortState ref="A7:M11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130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131</v>
      </c>
      <c r="C5" s="19"/>
      <c r="D5" s="15" t="s">
        <v>86</v>
      </c>
      <c r="E5" s="19"/>
      <c r="F5" s="15" t="s">
        <v>85</v>
      </c>
      <c r="G5" s="19"/>
      <c r="H5" s="15" t="s">
        <v>3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132</v>
      </c>
      <c r="B7" s="9">
        <v>75</v>
      </c>
      <c r="C7" s="9">
        <v>1</v>
      </c>
      <c r="D7" s="9">
        <v>90</v>
      </c>
      <c r="E7" s="9">
        <v>1</v>
      </c>
      <c r="F7" s="9">
        <v>93</v>
      </c>
      <c r="G7" s="9">
        <v>1</v>
      </c>
      <c r="H7" s="9">
        <v>90</v>
      </c>
      <c r="I7" s="9">
        <v>1</v>
      </c>
      <c r="J7" s="9">
        <v>1</v>
      </c>
      <c r="K7" s="10">
        <f>95*(B7*C7+D7*E7+F7*G7+H7*I7)/((C7+E7+G7+I7)*100)+J7</f>
        <v>83.65</v>
      </c>
    </row>
    <row r="8" spans="1:11" ht="15.75">
      <c r="A8" s="3" t="s">
        <v>133</v>
      </c>
      <c r="B8" s="4">
        <v>70</v>
      </c>
      <c r="C8" s="4">
        <v>1</v>
      </c>
      <c r="D8" s="4">
        <v>85</v>
      </c>
      <c r="E8" s="4">
        <v>1</v>
      </c>
      <c r="F8" s="4">
        <v>91</v>
      </c>
      <c r="G8" s="4">
        <v>1</v>
      </c>
      <c r="H8" s="4">
        <v>72</v>
      </c>
      <c r="I8" s="4">
        <v>1</v>
      </c>
      <c r="J8" s="4"/>
      <c r="K8" s="5">
        <f>95*(B8*C8+D8*E8+F8*G8+H8*I8)/((C8+E8+G8+I8)*100)+J8</f>
        <v>75.525000000000006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79.587500000000006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134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112</v>
      </c>
      <c r="C5" s="19"/>
      <c r="D5" s="15" t="s">
        <v>3</v>
      </c>
      <c r="E5" s="19"/>
      <c r="F5" s="15" t="s">
        <v>4</v>
      </c>
      <c r="G5" s="19"/>
      <c r="H5" s="15" t="s">
        <v>113</v>
      </c>
      <c r="I5" s="19"/>
      <c r="J5" s="15" t="s">
        <v>5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136</v>
      </c>
      <c r="B7" s="9">
        <v>90</v>
      </c>
      <c r="C7" s="9">
        <v>1</v>
      </c>
      <c r="D7" s="9">
        <v>90</v>
      </c>
      <c r="E7" s="9">
        <v>1</v>
      </c>
      <c r="F7" s="9">
        <v>92</v>
      </c>
      <c r="G7" s="9">
        <v>1</v>
      </c>
      <c r="H7" s="9">
        <v>95</v>
      </c>
      <c r="I7" s="9">
        <v>1</v>
      </c>
      <c r="J7" s="9">
        <v>92</v>
      </c>
      <c r="K7" s="9">
        <v>1</v>
      </c>
      <c r="L7" s="9">
        <v>3</v>
      </c>
      <c r="M7" s="10">
        <f>95*(B7*C7+D7*E7+F7*G7+H7*I7+J7*K7)/((C7+E7+G7+I7+K7)*100)+L7</f>
        <v>90.21</v>
      </c>
    </row>
    <row r="8" spans="1:13" ht="15.75">
      <c r="A8" s="3" t="s">
        <v>135</v>
      </c>
      <c r="B8" s="4">
        <v>75</v>
      </c>
      <c r="C8" s="4">
        <v>1</v>
      </c>
      <c r="D8" s="4">
        <v>78</v>
      </c>
      <c r="E8" s="4">
        <v>1</v>
      </c>
      <c r="F8" s="4">
        <v>67</v>
      </c>
      <c r="G8" s="4">
        <v>1</v>
      </c>
      <c r="H8" s="4">
        <v>74</v>
      </c>
      <c r="I8" s="4">
        <v>1</v>
      </c>
      <c r="J8" s="4">
        <v>70</v>
      </c>
      <c r="K8" s="4">
        <v>1</v>
      </c>
      <c r="L8" s="4"/>
      <c r="M8" s="5">
        <f>95*(B8*C8+D8*E8+F8*G8+H8*I8+J8*K8)/((C8+E8+G8+I8+K8)*100)+L8</f>
        <v>69.16</v>
      </c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79.685000000000002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sortState ref="A7:M8">
    <sortCondition descending="1" ref="M7"/>
  </sortState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16</v>
      </c>
      <c r="C5" s="19"/>
      <c r="D5" s="15" t="s">
        <v>17</v>
      </c>
      <c r="E5" s="19"/>
      <c r="F5" s="15" t="s">
        <v>18</v>
      </c>
      <c r="G5" s="19"/>
      <c r="H5" s="15" t="s">
        <v>19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3" t="s">
        <v>20</v>
      </c>
      <c r="B7" s="4">
        <v>70</v>
      </c>
      <c r="C7" s="4">
        <v>1</v>
      </c>
      <c r="D7" s="4">
        <v>75</v>
      </c>
      <c r="E7" s="4">
        <v>1</v>
      </c>
      <c r="F7" s="4">
        <v>69</v>
      </c>
      <c r="G7" s="4">
        <v>1</v>
      </c>
      <c r="H7" s="4">
        <v>75</v>
      </c>
      <c r="I7" s="4">
        <v>1</v>
      </c>
      <c r="J7" s="4"/>
      <c r="K7" s="5">
        <f>95*(B7*C7+D7*E7+F7*G7+H7*I7)/((C7+E7+G7+I7)*100)+J7</f>
        <v>68.637500000000003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68.637500000000003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22</v>
      </c>
      <c r="C5" s="19"/>
      <c r="D5" s="15" t="s">
        <v>23</v>
      </c>
      <c r="E5" s="19"/>
      <c r="F5" s="15" t="s">
        <v>24</v>
      </c>
      <c r="G5" s="19"/>
      <c r="H5" s="15" t="s">
        <v>25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26</v>
      </c>
      <c r="B7" s="9">
        <v>90</v>
      </c>
      <c r="C7" s="9">
        <v>1</v>
      </c>
      <c r="D7" s="9">
        <v>90</v>
      </c>
      <c r="E7" s="9">
        <v>1</v>
      </c>
      <c r="F7" s="9">
        <v>80</v>
      </c>
      <c r="G7" s="9">
        <v>1</v>
      </c>
      <c r="H7" s="9">
        <v>99</v>
      </c>
      <c r="I7" s="9">
        <v>1</v>
      </c>
      <c r="J7" s="9"/>
      <c r="K7" s="10">
        <f>95*(B7*C7+D7*E7+F7*G7+H7*I7)/((C7+E7+G7+I7)*100)+J7</f>
        <v>85.262500000000003</v>
      </c>
    </row>
    <row r="8" spans="1:11" ht="15.75">
      <c r="A8" s="3" t="s">
        <v>27</v>
      </c>
      <c r="B8" s="4">
        <v>95</v>
      </c>
      <c r="C8" s="4">
        <v>1</v>
      </c>
      <c r="D8" s="4">
        <v>75</v>
      </c>
      <c r="E8" s="4">
        <v>1</v>
      </c>
      <c r="F8" s="4">
        <v>90</v>
      </c>
      <c r="G8" s="4">
        <v>1</v>
      </c>
      <c r="H8" s="4">
        <v>90</v>
      </c>
      <c r="I8" s="4">
        <v>1</v>
      </c>
      <c r="J8" s="4"/>
      <c r="K8" s="5">
        <f>95*(B8*C8+D8*E8+F8*G8+H8*I8)/((C8+E8+G8+I8)*100)+J8</f>
        <v>83.125</v>
      </c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84.193749999999994</v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55" zoomScaleNormal="55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30</v>
      </c>
      <c r="C5" s="19"/>
      <c r="D5" s="15" t="s">
        <v>31</v>
      </c>
      <c r="E5" s="19"/>
      <c r="F5" s="15" t="s">
        <v>32</v>
      </c>
      <c r="G5" s="19"/>
      <c r="H5" s="15" t="s">
        <v>33</v>
      </c>
      <c r="I5" s="19"/>
      <c r="J5" s="15" t="s">
        <v>34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35</v>
      </c>
      <c r="B7" s="9">
        <v>90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96</v>
      </c>
      <c r="I7" s="9">
        <v>1</v>
      </c>
      <c r="J7" s="9">
        <v>90</v>
      </c>
      <c r="K7" s="9">
        <v>1</v>
      </c>
      <c r="L7" s="9"/>
      <c r="M7" s="10">
        <f>95*(B7*C7+D7*E7+F7*G7+H7*I7+J7*K7)/((C7+E7+G7+I7+K7)*100)+L7</f>
        <v>88.54</v>
      </c>
    </row>
    <row r="8" spans="1:13" ht="15.75">
      <c r="A8" s="3" t="s">
        <v>36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88.54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38</v>
      </c>
      <c r="C5" s="19"/>
      <c r="D5" s="15" t="s">
        <v>39</v>
      </c>
      <c r="E5" s="19"/>
      <c r="F5" s="15" t="s">
        <v>40</v>
      </c>
      <c r="G5" s="19"/>
      <c r="H5" s="15" t="s">
        <v>16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43</v>
      </c>
      <c r="B7" s="9">
        <v>95</v>
      </c>
      <c r="C7" s="9">
        <v>1</v>
      </c>
      <c r="D7" s="9">
        <v>95</v>
      </c>
      <c r="E7" s="9">
        <v>1</v>
      </c>
      <c r="F7" s="9">
        <v>95</v>
      </c>
      <c r="G7" s="9">
        <v>1</v>
      </c>
      <c r="H7" s="9">
        <v>95</v>
      </c>
      <c r="I7" s="9">
        <v>1</v>
      </c>
      <c r="J7" s="9">
        <v>1</v>
      </c>
      <c r="K7" s="10">
        <f>95*(B7*C7+D7*E7+F7*G7+H7*I7)/((C7+E7+G7+I7)*100)+J7</f>
        <v>91.25</v>
      </c>
    </row>
    <row r="8" spans="1:11" ht="15.75">
      <c r="A8" s="11" t="s">
        <v>41</v>
      </c>
      <c r="B8" s="12">
        <v>95</v>
      </c>
      <c r="C8" s="12">
        <v>1</v>
      </c>
      <c r="D8" s="12">
        <v>95</v>
      </c>
      <c r="E8" s="12">
        <v>1</v>
      </c>
      <c r="F8" s="12">
        <v>95</v>
      </c>
      <c r="G8" s="12">
        <v>1</v>
      </c>
      <c r="H8" s="12">
        <v>95</v>
      </c>
      <c r="I8" s="12">
        <v>1</v>
      </c>
      <c r="J8" s="12"/>
      <c r="K8" s="13">
        <f>95*(B8*C8+D8*E8+F8*G8+H8*I8)/((C8+E8+G8+I8)*100)+J8</f>
        <v>90.25</v>
      </c>
    </row>
    <row r="9" spans="1:11" ht="15.75">
      <c r="A9" s="3" t="s">
        <v>42</v>
      </c>
      <c r="B9" s="4">
        <v>80</v>
      </c>
      <c r="C9" s="4">
        <v>1</v>
      </c>
      <c r="D9" s="4">
        <v>83</v>
      </c>
      <c r="E9" s="4">
        <v>1</v>
      </c>
      <c r="F9" s="4">
        <v>70</v>
      </c>
      <c r="G9" s="4">
        <v>1</v>
      </c>
      <c r="H9" s="4">
        <v>76</v>
      </c>
      <c r="I9" s="4">
        <v>1</v>
      </c>
      <c r="J9" s="4"/>
      <c r="K9" s="5">
        <f>95*(B9*C9+D9*E9+F9*G9+H9*I9)/((C9+E9+G9+I9)*100)+J9</f>
        <v>73.387500000000003</v>
      </c>
    </row>
    <row r="10" spans="1:11" ht="15.75">
      <c r="A10" s="3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6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5">
        <f>AVERAGE(K7:K10)</f>
        <v>84.962499999999991</v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 t="s">
        <v>13</v>
      </c>
      <c r="B15" s="4" t="s">
        <v>45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</row>
  </sheetData>
  <sortState ref="A7:K9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opLeftCell="B1" zoomScale="70" zoomScaleNormal="70"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47</v>
      </c>
      <c r="C5" s="19"/>
      <c r="D5" s="15" t="s">
        <v>16</v>
      </c>
      <c r="E5" s="19"/>
      <c r="F5" s="15" t="s">
        <v>25</v>
      </c>
      <c r="G5" s="19"/>
      <c r="H5" s="15" t="s">
        <v>23</v>
      </c>
      <c r="I5" s="19"/>
      <c r="J5" s="15" t="s">
        <v>48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8" t="s">
        <v>49</v>
      </c>
      <c r="B7" s="9">
        <v>100</v>
      </c>
      <c r="C7" s="9">
        <v>1</v>
      </c>
      <c r="D7" s="9">
        <v>96</v>
      </c>
      <c r="E7" s="9">
        <v>1</v>
      </c>
      <c r="F7" s="9">
        <v>100</v>
      </c>
      <c r="G7" s="9">
        <v>1</v>
      </c>
      <c r="H7" s="9">
        <v>90</v>
      </c>
      <c r="I7" s="9">
        <v>1</v>
      </c>
      <c r="J7" s="9">
        <v>98</v>
      </c>
      <c r="K7" s="9">
        <v>1</v>
      </c>
      <c r="L7" s="9">
        <v>3</v>
      </c>
      <c r="M7" s="10">
        <f>95*(B7*C7+D7*E7+F7*G7+H7*I7+J7*K7)/((C7+E7+G7+I7+K7)*100)+L7</f>
        <v>94.96</v>
      </c>
    </row>
    <row r="8" spans="1:13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f>AVERAGE(M7:M7)</f>
        <v>94.96</v>
      </c>
    </row>
    <row r="11" spans="1:13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70" zoomScaleNormal="70" workbookViewId="0">
      <selection activeCell="M7" sqref="B7:M8"/>
    </sheetView>
  </sheetViews>
  <sheetFormatPr defaultRowHeight="15"/>
  <cols>
    <col min="1" max="1" width="47" customWidth="1"/>
    <col min="13" max="13" width="15" customWidth="1"/>
  </cols>
  <sheetData>
    <row r="2" spans="1:13">
      <c r="A2" s="17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5" spans="1:13" ht="129.94999999999999" customHeight="1">
      <c r="A5" s="15" t="s">
        <v>2</v>
      </c>
      <c r="B5" s="15" t="s">
        <v>51</v>
      </c>
      <c r="C5" s="19"/>
      <c r="D5" s="15" t="s">
        <v>4</v>
      </c>
      <c r="E5" s="19"/>
      <c r="F5" s="15" t="s">
        <v>52</v>
      </c>
      <c r="G5" s="19"/>
      <c r="H5" s="15" t="s">
        <v>3</v>
      </c>
      <c r="I5" s="19"/>
      <c r="J5" s="15" t="s">
        <v>53</v>
      </c>
      <c r="K5" s="19"/>
      <c r="L5" s="15" t="s">
        <v>7</v>
      </c>
      <c r="M5" s="15" t="s">
        <v>8</v>
      </c>
    </row>
    <row r="6" spans="1:13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6"/>
      <c r="M6" s="16"/>
    </row>
    <row r="7" spans="1:13" ht="15.75">
      <c r="A7" s="3" t="s">
        <v>54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15.75">
      <c r="A8" s="3" t="s">
        <v>55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 t="e">
        <f>AVERAGE(M7:M8)</f>
        <v>#DIV/0!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13</v>
      </c>
      <c r="B13" s="4" t="s">
        <v>28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="55" zoomScaleNormal="55" workbookViewId="0">
      <selection activeCell="K7" sqref="K7"/>
    </sheetView>
  </sheetViews>
  <sheetFormatPr defaultRowHeight="15"/>
  <cols>
    <col min="1" max="1" width="47" customWidth="1"/>
    <col min="11" max="11" width="15" customWidth="1"/>
  </cols>
  <sheetData>
    <row r="2" spans="1:11">
      <c r="A2" s="17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5" spans="1:11" ht="129.94999999999999" customHeight="1">
      <c r="A5" s="15" t="s">
        <v>2</v>
      </c>
      <c r="B5" s="15" t="s">
        <v>22</v>
      </c>
      <c r="C5" s="19"/>
      <c r="D5" s="15" t="s">
        <v>24</v>
      </c>
      <c r="E5" s="19"/>
      <c r="F5" s="15" t="s">
        <v>23</v>
      </c>
      <c r="G5" s="19"/>
      <c r="H5" s="15" t="s">
        <v>25</v>
      </c>
      <c r="I5" s="19"/>
      <c r="J5" s="15" t="s">
        <v>7</v>
      </c>
      <c r="K5" s="15" t="s">
        <v>8</v>
      </c>
    </row>
    <row r="6" spans="1:11" ht="15.95" customHeight="1">
      <c r="A6" s="16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6"/>
      <c r="K6" s="16"/>
    </row>
    <row r="7" spans="1:11" ht="15.75">
      <c r="A7" s="8" t="s">
        <v>57</v>
      </c>
      <c r="B7" s="9">
        <v>90</v>
      </c>
      <c r="C7" s="9">
        <v>1</v>
      </c>
      <c r="D7" s="9">
        <v>100</v>
      </c>
      <c r="E7" s="9">
        <v>1</v>
      </c>
      <c r="F7" s="9">
        <v>90</v>
      </c>
      <c r="G7" s="9">
        <v>1</v>
      </c>
      <c r="H7" s="9">
        <v>100</v>
      </c>
      <c r="I7" s="9">
        <v>1</v>
      </c>
      <c r="J7" s="9"/>
      <c r="K7" s="10">
        <f>95*(B7*C7+D7*E7+F7*G7+H7*I7)/((C7+E7+G7+I7)*100)+J7</f>
        <v>90.25</v>
      </c>
    </row>
    <row r="8" spans="1:11" ht="15.7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90.25</v>
      </c>
    </row>
    <row r="11" spans="1:11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Середній бал</vt:lpstr>
      <vt:lpstr>ЕК-20-1</vt:lpstr>
      <vt:lpstr>ЕК-21</vt:lpstr>
      <vt:lpstr>ЕК-22</vt:lpstr>
      <vt:lpstr>ЕК-22м</vt:lpstr>
      <vt:lpstr>МВС-21</vt:lpstr>
      <vt:lpstr>МВС-22</vt:lpstr>
      <vt:lpstr>МЕВ-20-1</vt:lpstr>
      <vt:lpstr>МЕВ-22</vt:lpstr>
      <vt:lpstr>МЕВ-22м</vt:lpstr>
      <vt:lpstr>ОіОп-20-1</vt:lpstr>
      <vt:lpstr>ОіОп-21</vt:lpstr>
      <vt:lpstr>ОіОп-22</vt:lpstr>
      <vt:lpstr>ОіОп-22м</vt:lpstr>
      <vt:lpstr>ОіОп-22мб</vt:lpstr>
      <vt:lpstr>ОіОп-22ск</vt:lpstr>
      <vt:lpstr>ПТБД-21</vt:lpstr>
      <vt:lpstr>ПТБД-22</vt:lpstr>
      <vt:lpstr>ПТБД-22мб</vt:lpstr>
      <vt:lpstr>ПТБД-22ск</vt:lpstr>
      <vt:lpstr>ФБС-20-1</vt:lpstr>
      <vt:lpstr>ФБС-21</vt:lpstr>
      <vt:lpstr>ФБС-22</vt:lpstr>
      <vt:lpstr>ФБС-22м</vt:lpstr>
      <vt:lpstr>ФБС-22мб</vt:lpstr>
      <vt:lpstr>ФБС-22ск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2023-07-04T09:10:25Z</dcterms:created>
  <dcterms:modified xsi:type="dcterms:W3CDTF">2023-07-05T09:30:35Z</dcterms:modified>
</cp:coreProperties>
</file>