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oogle Drive\2022-2023\стипендіальна комісія\літня 4й курс\"/>
    </mc:Choice>
  </mc:AlternateContent>
  <bookViews>
    <workbookView xWindow="0" yWindow="0" windowWidth="14475" windowHeight="2370" tabRatio="691" activeTab="9"/>
  </bookViews>
  <sheets>
    <sheet name="Середній бал" sheetId="11" r:id="rId1"/>
    <sheet name="АВ-19" sheetId="1" r:id="rId2"/>
    <sheet name="АВ-20ск" sheetId="2" r:id="rId3"/>
    <sheet name="ЕПА-19" sheetId="3" r:id="rId4"/>
    <sheet name="ЕПА-20ск" sheetId="4" r:id="rId5"/>
    <sheet name="МО-19" sheetId="5" r:id="rId6"/>
    <sheet name="МО-20ск" sheetId="6" r:id="rId7"/>
    <sheet name="МЧМ-19" sheetId="7" r:id="rId8"/>
    <sheet name="МЧМ-20ск" sheetId="8" r:id="rId9"/>
    <sheet name="ХТ-19" sheetId="9" r:id="rId10"/>
    <sheet name="ХТ-20ск" sheetId="10" r:id="rId11"/>
  </sheets>
  <calcPr calcId="162913"/>
</workbook>
</file>

<file path=xl/calcChain.xml><?xml version="1.0" encoding="utf-8"?>
<calcChain xmlns="http://schemas.openxmlformats.org/spreadsheetml/2006/main">
  <c r="M10" i="6" l="1"/>
  <c r="M7" i="6"/>
  <c r="M11" i="2"/>
  <c r="M9" i="2" l="1"/>
  <c r="C21" i="10" l="1"/>
  <c r="O7" i="10"/>
  <c r="O10" i="10"/>
  <c r="O14" i="10"/>
  <c r="O13" i="10"/>
  <c r="O12" i="10"/>
  <c r="O8" i="10"/>
  <c r="O9" i="10"/>
  <c r="O11" i="10"/>
  <c r="C14" i="9"/>
  <c r="O8" i="9"/>
  <c r="O9" i="9"/>
  <c r="O7" i="9"/>
  <c r="O12" i="9" s="1"/>
  <c r="C23" i="8"/>
  <c r="O12" i="8"/>
  <c r="O9" i="8"/>
  <c r="O11" i="8"/>
  <c r="O8" i="8"/>
  <c r="O21" i="8" s="1"/>
  <c r="O10" i="8"/>
  <c r="O7" i="8"/>
  <c r="C14" i="7"/>
  <c r="O8" i="7"/>
  <c r="O7" i="7"/>
  <c r="O9" i="7"/>
  <c r="O12" i="7" s="1"/>
  <c r="C32" i="6"/>
  <c r="M13" i="6"/>
  <c r="M17" i="6"/>
  <c r="M11" i="6"/>
  <c r="M24" i="6"/>
  <c r="M15" i="6"/>
  <c r="M14" i="6"/>
  <c r="M16" i="6"/>
  <c r="M23" i="6"/>
  <c r="M12" i="6"/>
  <c r="M18" i="6"/>
  <c r="M22" i="6"/>
  <c r="M21" i="6"/>
  <c r="M20" i="6"/>
  <c r="M9" i="6"/>
  <c r="M19" i="6"/>
  <c r="M8" i="6"/>
  <c r="C13" i="5"/>
  <c r="M11" i="5"/>
  <c r="M7" i="5"/>
  <c r="C18" i="4"/>
  <c r="M10" i="4"/>
  <c r="M11" i="4"/>
  <c r="M9" i="4"/>
  <c r="M12" i="4"/>
  <c r="M7" i="4"/>
  <c r="M8" i="4"/>
  <c r="C14" i="3"/>
  <c r="M7" i="3"/>
  <c r="M12" i="3" s="1"/>
  <c r="C28" i="2"/>
  <c r="M8" i="2"/>
  <c r="M26" i="2"/>
  <c r="M7" i="2"/>
  <c r="M10" i="2"/>
  <c r="C14" i="1"/>
  <c r="M8" i="1"/>
  <c r="M7" i="1"/>
  <c r="M12" i="1" s="1"/>
  <c r="B4" i="11" l="1"/>
  <c r="O19" i="10"/>
  <c r="M30" i="6"/>
  <c r="M16" i="4"/>
</calcChain>
</file>

<file path=xl/sharedStrings.xml><?xml version="1.0" encoding="utf-8"?>
<sst xmlns="http://schemas.openxmlformats.org/spreadsheetml/2006/main" count="314" uniqueCount="129">
  <si>
    <t>АВ-19</t>
  </si>
  <si>
    <t>ПІБ</t>
  </si>
  <si>
    <t>Економіка підприємства</t>
  </si>
  <si>
    <t>Проєктування систем автоматизації</t>
  </si>
  <si>
    <t>Проєктування систем автоматизації (КП)</t>
  </si>
  <si>
    <t>Цифрові системи управління та обробки інформації</t>
  </si>
  <si>
    <t>Основи робототехніки</t>
  </si>
  <si>
    <t>Дод. бали</t>
  </si>
  <si>
    <t>Бали рейтингу</t>
  </si>
  <si>
    <t>Оцінка</t>
  </si>
  <si>
    <t>Кредити</t>
  </si>
  <si>
    <t>КОЦЮБА Ілля Юрійович</t>
  </si>
  <si>
    <t>РАДЗІВІЛЮК Олександр Ігорович</t>
  </si>
  <si>
    <t>ШКАТУЛО Олександра Костянтинівна</t>
  </si>
  <si>
    <t>Середнє значення</t>
  </si>
  <si>
    <t>Всього</t>
  </si>
  <si>
    <t>3</t>
  </si>
  <si>
    <t>АВ-20ск</t>
  </si>
  <si>
    <t>ВИБОРНОВ Ярослав Андрійович</t>
  </si>
  <si>
    <t>ВОЛКОВ Роман Костянтинович</t>
  </si>
  <si>
    <t>ВОЛОШИН Едуард Олександрович</t>
  </si>
  <si>
    <t>ДЖАБІЄВ Юсиф Зейналович</t>
  </si>
  <si>
    <t>ЖЕЖЕЛЬ Олексій Андрійович</t>
  </si>
  <si>
    <t>ЛІПЕХА Дмитро Олександрович</t>
  </si>
  <si>
    <t>ПІЧКІН Богдан Іванович</t>
  </si>
  <si>
    <t>РУХАЙЛО Владислав Васильович</t>
  </si>
  <si>
    <t>СВІНТКОВСЬКИЙ Максим Олександрович</t>
  </si>
  <si>
    <t>ТЕРНОВСЬКИЙ Вячеслав Олександрович</t>
  </si>
  <si>
    <t>ТОМАШОВ Олександр Юрійович</t>
  </si>
  <si>
    <t>ТУЗИНА Марія Олександрівна</t>
  </si>
  <si>
    <t>УБІССЬКИЙ Владислав Сергійович</t>
  </si>
  <si>
    <t>ШЕЛУДЬКО Микита Олександрович</t>
  </si>
  <si>
    <t>ШИНДИРУК Михайло Михайлович</t>
  </si>
  <si>
    <t>ШКОЛЯР Володимир Євгенович</t>
  </si>
  <si>
    <t>ЯРМОЛЮК Богдан Ігорович</t>
  </si>
  <si>
    <t>17</t>
  </si>
  <si>
    <t>ЕПА-19</t>
  </si>
  <si>
    <t>Теорія електроприводу</t>
  </si>
  <si>
    <t>Теорія електроприводу (КП)</t>
  </si>
  <si>
    <t>Елементи автоматизованого електроприводу</t>
  </si>
  <si>
    <t>Мікропроцесорні пристрої</t>
  </si>
  <si>
    <t>ЗАЙЦЕВА Аліна Михайлівна</t>
  </si>
  <si>
    <t>МИРОШНИЧЕНКО Роман Олександрович</t>
  </si>
  <si>
    <t>СМАГЛІЙ Євгеній Геннадійович</t>
  </si>
  <si>
    <t>ЕПА-20ск</t>
  </si>
  <si>
    <t>ЗАТЄЄВ Владислав Олександрович</t>
  </si>
  <si>
    <t>КАНЄВ Станіслав Юрійович</t>
  </si>
  <si>
    <t>КУЛЬБІДА Тарас Юрійович</t>
  </si>
  <si>
    <t>ЛЕВКОВИЧ Владислав Володимирович</t>
  </si>
  <si>
    <t>ЛЕВЧЕНКО Павло Іванович</t>
  </si>
  <si>
    <t>МИРОНОВ Андрій Романович</t>
  </si>
  <si>
    <t>МОНАСТИРНИЙ Андрій Олександрович</t>
  </si>
  <si>
    <t>7</t>
  </si>
  <si>
    <t>МО-19</t>
  </si>
  <si>
    <t>Розрахунки металургійних механізмів та агрегатів</t>
  </si>
  <si>
    <t>Розрахунки металургійних механізмів та агрегатів (КР)</t>
  </si>
  <si>
    <t>Механічне обладнання прокатного виробництва</t>
  </si>
  <si>
    <t xml:space="preserve">Основи будівельної справи </t>
  </si>
  <si>
    <t>СТАСЬ Марія Василівна</t>
  </si>
  <si>
    <t>ЯРОШЕНКО Елемір Елемірович</t>
  </si>
  <si>
    <t>2</t>
  </si>
  <si>
    <t>МО-20ск</t>
  </si>
  <si>
    <t>БАРСУК Дар'я Михайлівна</t>
  </si>
  <si>
    <t>БУРЛУКА Олександр Романович</t>
  </si>
  <si>
    <t>ВОВРУШКО Денис Олексійович</t>
  </si>
  <si>
    <t>ГУТЬЄВ Денис Вячеславович</t>
  </si>
  <si>
    <t>ДЕНИСЕНКО Денис Михайлович</t>
  </si>
  <si>
    <t>ЗАЙЦЕВ Роман Олександрович</t>
  </si>
  <si>
    <t>ЗІНКЕВИЧ Володимир Вікторович</t>
  </si>
  <si>
    <t>КОРОВКА Владислав Юрійович</t>
  </si>
  <si>
    <t>ЛИСЕНКО Данило Богданович</t>
  </si>
  <si>
    <t>ЛУКАШ Ігор Миколайович</t>
  </si>
  <si>
    <t>МЕЛЬНИК Олександр Юрійович</t>
  </si>
  <si>
    <t>ОДЕЙЧУК Артем Олександрович</t>
  </si>
  <si>
    <t>ПАСІЧНИК Олександр Олександрович</t>
  </si>
  <si>
    <t>ПОПОВ Максим Олегович</t>
  </si>
  <si>
    <t>ПОПОВ Станіслав Олегович</t>
  </si>
  <si>
    <t>ПРІДЬМА Дмитро Миколайович</t>
  </si>
  <si>
    <t>СЕВОСТЬЯНЧИК Денис Миколайович</t>
  </si>
  <si>
    <t>СЕРБІН Дмитро Анатолійович</t>
  </si>
  <si>
    <t>ТЬОМЕНКО Дмитро Сергійович</t>
  </si>
  <si>
    <t>ЧУБАРОВ Павло Петрович</t>
  </si>
  <si>
    <t>ЯХОНТОВ Микола Андрійович</t>
  </si>
  <si>
    <t>21</t>
  </si>
  <si>
    <t>МЧМ-19</t>
  </si>
  <si>
    <t>Основи технічної творчості, наукових досліджень та стандартизація</t>
  </si>
  <si>
    <t>Підготовка металургійної сировини</t>
  </si>
  <si>
    <t>Підготовка металургійної сировини (КР)</t>
  </si>
  <si>
    <t>Технологічне проектування виробництва чавуну</t>
  </si>
  <si>
    <t>Технологічне проектування виробництва чавуну (КП)</t>
  </si>
  <si>
    <t>БОНДАРЕНКО Максим Валерійович</t>
  </si>
  <si>
    <t>ГОРЯЄВА Олександра Сергіївна</t>
  </si>
  <si>
    <t>ШЕВЧЕНКО Владислав Сергійович</t>
  </si>
  <si>
    <t>МЧМ-20ск</t>
  </si>
  <si>
    <t>БАБЕНКО Руслан Сергійович</t>
  </si>
  <si>
    <t>БІЛЕЦЬКИЙ Олег Євгенович</t>
  </si>
  <si>
    <t>ГАЙДУК Анастасія Сергіївна</t>
  </si>
  <si>
    <t>ГОЛОВКО Богдан Олександрович</t>
  </si>
  <si>
    <t>ДУБІНЕЦЬ Вероніка Артемівна</t>
  </si>
  <si>
    <t>ЄГОРОВ Олексій Олександрович</t>
  </si>
  <si>
    <t>МІХЕЄВА Аліна Сергіївна</t>
  </si>
  <si>
    <t>МУДРІЄВСЬКА Дар'я Володимирівна</t>
  </si>
  <si>
    <t>ХОЖАНЕЦЬ Юлія Сергіївна</t>
  </si>
  <si>
    <t>ЧИГАНЦЕВ Іван Олександрович</t>
  </si>
  <si>
    <t>ЯШИН Віктор Клавдійович</t>
  </si>
  <si>
    <t>ЯЩУК Дмитро Вікторович</t>
  </si>
  <si>
    <t>12</t>
  </si>
  <si>
    <t>ХТ-19</t>
  </si>
  <si>
    <t>Хімічна переробка твердих горючих копалин</t>
  </si>
  <si>
    <t>Низько-, високотемпературна  та енерготехнологічна переробка палива</t>
  </si>
  <si>
    <t>Уловлювання летких продуктів термічної переробки твердих горючих копалин</t>
  </si>
  <si>
    <t>Уловлювання летких продуктів термічної переробки твердих горючих копалин (КР)</t>
  </si>
  <si>
    <t>Переробка хімічних продуктів коксування, виробництво багатоядерних аренів  та вуглеграфітових матеріалів</t>
  </si>
  <si>
    <t>КУДРЕНКО Поліна Романівна</t>
  </si>
  <si>
    <t>МАГДИЧ Дарія Андріївна</t>
  </si>
  <si>
    <t>ФАДЄЄВА Марина Олександрівна</t>
  </si>
  <si>
    <t>ХТ-20ск</t>
  </si>
  <si>
    <t>АНДРУСЕНКО Анастасія Сергіївна</t>
  </si>
  <si>
    <t>КОВТУН Валерія Едуардівна</t>
  </si>
  <si>
    <t>ЛЕСИК Альона Миколаївна</t>
  </si>
  <si>
    <t>НОВІКОВА Марина Сергіївна</t>
  </si>
  <si>
    <t>ПІСНА Вікторія Вячеславівна</t>
  </si>
  <si>
    <t>СКУРАТОВ Владислав Андрійович</t>
  </si>
  <si>
    <t>СТОЯН Ольга Юріївна</t>
  </si>
  <si>
    <t>СУСЛОВА Карина Сергіївна</t>
  </si>
  <si>
    <t>ТЕРЕНТЬЄВА Юлія Сергіївна</t>
  </si>
  <si>
    <t>ФУРСОВА Інеса Андріївна</t>
  </si>
  <si>
    <t>10</t>
  </si>
  <si>
    <t>Середній прохідний бал по факультету для груп, де навчається 1 студент за кошти держзамовлення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</si>
</sst>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  <font>
      <sz val="10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2" fontId="5" fillId="2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B4" sqref="B4"/>
    </sheetView>
  </sheetViews>
  <sheetFormatPr defaultRowHeight="15"/>
  <cols>
    <col min="2" max="2" width="22.7109375" customWidth="1"/>
  </cols>
  <sheetData>
    <row r="2" spans="2:2" ht="51" customHeight="1">
      <c r="B2" s="9" t="s">
        <v>128</v>
      </c>
    </row>
    <row r="3" spans="2:2">
      <c r="B3" s="10"/>
    </row>
    <row r="4" spans="2:2">
      <c r="B4" s="11">
        <f>AVERAGE('АВ-19'!M12,'АВ-20ск'!M26,'ЕПА-19'!M12,'ЕПА-20ск'!M16,'МО-19'!M11,'МО-20ск'!M30,'МЧМ-19'!O12,'МЧМ-20ск'!O21,'ХТ-19'!O12,'ХТ-20ск'!O19)</f>
        <v>76.538305555555567</v>
      </c>
    </row>
    <row r="6" spans="2:2">
      <c r="B6" s="12"/>
    </row>
    <row r="7" spans="2:2">
      <c r="B7" s="1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abSelected="1" zoomScale="40" zoomScaleNormal="40" workbookViewId="0">
      <selection activeCell="O7" sqref="O7"/>
    </sheetView>
  </sheetViews>
  <sheetFormatPr defaultRowHeight="15"/>
  <cols>
    <col min="1" max="1" width="47" customWidth="1"/>
    <col min="15" max="15" width="15" customWidth="1"/>
  </cols>
  <sheetData>
    <row r="2" spans="1:15">
      <c r="A2" s="18" t="s">
        <v>107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5" spans="1:15" ht="129.94999999999999" customHeight="1">
      <c r="A5" s="15" t="s">
        <v>1</v>
      </c>
      <c r="B5" s="15" t="s">
        <v>2</v>
      </c>
      <c r="C5" s="17"/>
      <c r="D5" s="15" t="s">
        <v>108</v>
      </c>
      <c r="E5" s="17"/>
      <c r="F5" s="15" t="s">
        <v>109</v>
      </c>
      <c r="G5" s="17"/>
      <c r="H5" s="15" t="s">
        <v>110</v>
      </c>
      <c r="I5" s="17"/>
      <c r="J5" s="15" t="s">
        <v>111</v>
      </c>
      <c r="K5" s="17"/>
      <c r="L5" s="15" t="s">
        <v>112</v>
      </c>
      <c r="M5" s="17"/>
      <c r="N5" s="15" t="s">
        <v>7</v>
      </c>
      <c r="O5" s="15" t="s">
        <v>8</v>
      </c>
    </row>
    <row r="6" spans="1:15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" t="s">
        <v>9</v>
      </c>
      <c r="M6" s="1" t="s">
        <v>10</v>
      </c>
      <c r="N6" s="16"/>
      <c r="O6" s="16"/>
    </row>
    <row r="7" spans="1:15" ht="15.75">
      <c r="A7" s="6" t="s">
        <v>113</v>
      </c>
      <c r="B7" s="7">
        <v>95</v>
      </c>
      <c r="C7" s="7">
        <v>1</v>
      </c>
      <c r="D7" s="7">
        <v>98</v>
      </c>
      <c r="E7" s="7">
        <v>1</v>
      </c>
      <c r="F7" s="7">
        <v>98</v>
      </c>
      <c r="G7" s="7">
        <v>1</v>
      </c>
      <c r="H7" s="7">
        <v>92</v>
      </c>
      <c r="I7" s="7">
        <v>1</v>
      </c>
      <c r="J7" s="7">
        <v>92</v>
      </c>
      <c r="K7" s="7">
        <v>1</v>
      </c>
      <c r="L7" s="7">
        <v>98</v>
      </c>
      <c r="M7" s="7">
        <v>1</v>
      </c>
      <c r="N7" s="7"/>
      <c r="O7" s="8">
        <f>95*(B7*C7+D7*E7+F7*G7+H7*I7+J7*K7+L7*M7)/((C7+E7+G7+I7+K7+M7)*100)+N7</f>
        <v>90.724999999999994</v>
      </c>
    </row>
    <row r="8" spans="1:15" ht="15.75">
      <c r="A8" s="2" t="s">
        <v>115</v>
      </c>
      <c r="B8" s="3">
        <v>85</v>
      </c>
      <c r="C8" s="3">
        <v>1</v>
      </c>
      <c r="D8" s="3">
        <v>95</v>
      </c>
      <c r="E8" s="3">
        <v>1</v>
      </c>
      <c r="F8" s="3">
        <v>95</v>
      </c>
      <c r="G8" s="3">
        <v>1</v>
      </c>
      <c r="H8" s="3">
        <v>90</v>
      </c>
      <c r="I8" s="3">
        <v>1</v>
      </c>
      <c r="J8" s="3">
        <v>80</v>
      </c>
      <c r="K8" s="3">
        <v>1</v>
      </c>
      <c r="L8" s="3">
        <v>94</v>
      </c>
      <c r="M8" s="3">
        <v>1</v>
      </c>
      <c r="N8" s="3"/>
      <c r="O8" s="4">
        <f>95*(B8*C8+D8*E8+F8*G8+H8*I8+J8*K8+L8*M8)/((C8+E8+G8+I8+K8+M8)*100)+N8</f>
        <v>85.341666666666669</v>
      </c>
    </row>
    <row r="9" spans="1:15" ht="15.75">
      <c r="A9" s="2" t="s">
        <v>114</v>
      </c>
      <c r="B9" s="3">
        <v>80</v>
      </c>
      <c r="C9" s="3">
        <v>1</v>
      </c>
      <c r="D9" s="3">
        <v>83</v>
      </c>
      <c r="E9" s="3">
        <v>1</v>
      </c>
      <c r="F9" s="3">
        <v>88</v>
      </c>
      <c r="G9" s="3">
        <v>1</v>
      </c>
      <c r="H9" s="3">
        <v>80</v>
      </c>
      <c r="I9" s="3">
        <v>1</v>
      </c>
      <c r="J9" s="3">
        <v>80</v>
      </c>
      <c r="K9" s="3">
        <v>1</v>
      </c>
      <c r="L9" s="3">
        <v>85</v>
      </c>
      <c r="M9" s="3">
        <v>1</v>
      </c>
      <c r="N9" s="3">
        <v>1</v>
      </c>
      <c r="O9" s="4">
        <f>95*(B9*C9+D9*E9+F9*G9+H9*I9+J9*K9+L9*M9)/((C9+E9+G9+I9+K9+M9)*100)+N9</f>
        <v>79.533333333333331</v>
      </c>
    </row>
    <row r="10" spans="1:15" ht="15.7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>
      <c r="A12" s="5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>
        <f>AVERAGE(O7:O9)</f>
        <v>85.2</v>
      </c>
    </row>
    <row r="13" spans="1:15" ht="15.7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>
      <c r="A14" s="2" t="s">
        <v>15</v>
      </c>
      <c r="B14" s="3" t="s">
        <v>16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</sheetData>
  <sortState ref="A7:O9">
    <sortCondition descending="1" ref="O7"/>
  </sortState>
  <mergeCells count="10">
    <mergeCell ref="O5:O6"/>
    <mergeCell ref="L5:M5"/>
    <mergeCell ref="D5:E5"/>
    <mergeCell ref="A2:O2"/>
    <mergeCell ref="H5:I5"/>
    <mergeCell ref="F5:G5"/>
    <mergeCell ref="B5:C5"/>
    <mergeCell ref="A5:A6"/>
    <mergeCell ref="N5:N6"/>
    <mergeCell ref="J5:K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zoomScale="50" zoomScaleNormal="50" workbookViewId="0">
      <selection activeCell="O10" sqref="O10"/>
    </sheetView>
  </sheetViews>
  <sheetFormatPr defaultRowHeight="15"/>
  <cols>
    <col min="1" max="1" width="47" customWidth="1"/>
    <col min="15" max="15" width="15" customWidth="1"/>
  </cols>
  <sheetData>
    <row r="2" spans="1:15">
      <c r="A2" s="1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5" spans="1:15" ht="129.94999999999999" customHeight="1">
      <c r="A5" s="15" t="s">
        <v>1</v>
      </c>
      <c r="B5" s="15" t="s">
        <v>2</v>
      </c>
      <c r="C5" s="17"/>
      <c r="D5" s="15" t="s">
        <v>108</v>
      </c>
      <c r="E5" s="17"/>
      <c r="F5" s="15" t="s">
        <v>109</v>
      </c>
      <c r="G5" s="17"/>
      <c r="H5" s="15" t="s">
        <v>110</v>
      </c>
      <c r="I5" s="17"/>
      <c r="J5" s="15" t="s">
        <v>111</v>
      </c>
      <c r="K5" s="17"/>
      <c r="L5" s="15" t="s">
        <v>112</v>
      </c>
      <c r="M5" s="17"/>
      <c r="N5" s="15" t="s">
        <v>7</v>
      </c>
      <c r="O5" s="15" t="s">
        <v>8</v>
      </c>
    </row>
    <row r="6" spans="1:15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" t="s">
        <v>9</v>
      </c>
      <c r="M6" s="1" t="s">
        <v>10</v>
      </c>
      <c r="N6" s="16"/>
      <c r="O6" s="16"/>
    </row>
    <row r="7" spans="1:15" ht="15.75">
      <c r="A7" s="6" t="s">
        <v>126</v>
      </c>
      <c r="B7" s="7">
        <v>92</v>
      </c>
      <c r="C7" s="7">
        <v>1</v>
      </c>
      <c r="D7" s="7">
        <v>88</v>
      </c>
      <c r="E7" s="7">
        <v>1</v>
      </c>
      <c r="F7" s="7">
        <v>88</v>
      </c>
      <c r="G7" s="7">
        <v>1</v>
      </c>
      <c r="H7" s="7">
        <v>80</v>
      </c>
      <c r="I7" s="7">
        <v>1</v>
      </c>
      <c r="J7" s="7">
        <v>80</v>
      </c>
      <c r="K7" s="7">
        <v>1</v>
      </c>
      <c r="L7" s="7">
        <v>89</v>
      </c>
      <c r="M7" s="7">
        <v>1</v>
      </c>
      <c r="N7" s="7"/>
      <c r="O7" s="8">
        <f t="shared" ref="O7:O14" si="0">95*(B7*C7+D7*E7+F7*G7+H7*I7+J7*K7+L7*M7)/((C7+E7+G7+I7+K7+M7)*100)+N7</f>
        <v>81.858333333333334</v>
      </c>
    </row>
    <row r="8" spans="1:15" ht="15.75">
      <c r="A8" s="6" t="s">
        <v>121</v>
      </c>
      <c r="B8" s="7">
        <v>90</v>
      </c>
      <c r="C8" s="7">
        <v>1</v>
      </c>
      <c r="D8" s="7">
        <v>72</v>
      </c>
      <c r="E8" s="7">
        <v>1</v>
      </c>
      <c r="F8" s="7">
        <v>85</v>
      </c>
      <c r="G8" s="7">
        <v>1</v>
      </c>
      <c r="H8" s="7">
        <v>72</v>
      </c>
      <c r="I8" s="7">
        <v>1</v>
      </c>
      <c r="J8" s="7">
        <v>75</v>
      </c>
      <c r="K8" s="7">
        <v>1</v>
      </c>
      <c r="L8" s="7">
        <v>71</v>
      </c>
      <c r="M8" s="7">
        <v>1</v>
      </c>
      <c r="N8" s="7"/>
      <c r="O8" s="8">
        <f t="shared" si="0"/>
        <v>73.625</v>
      </c>
    </row>
    <row r="9" spans="1:15" ht="15.75">
      <c r="A9" s="6" t="s">
        <v>119</v>
      </c>
      <c r="B9" s="7">
        <v>82</v>
      </c>
      <c r="C9" s="7">
        <v>1</v>
      </c>
      <c r="D9" s="7">
        <v>72</v>
      </c>
      <c r="E9" s="7">
        <v>1</v>
      </c>
      <c r="F9" s="7">
        <v>74</v>
      </c>
      <c r="G9" s="7">
        <v>1</v>
      </c>
      <c r="H9" s="7">
        <v>70</v>
      </c>
      <c r="I9" s="7">
        <v>1</v>
      </c>
      <c r="J9" s="7">
        <v>70</v>
      </c>
      <c r="K9" s="7">
        <v>1</v>
      </c>
      <c r="L9" s="7">
        <v>74</v>
      </c>
      <c r="M9" s="7">
        <v>1</v>
      </c>
      <c r="N9" s="7"/>
      <c r="O9" s="8">
        <f t="shared" si="0"/>
        <v>69.983333333333334</v>
      </c>
    </row>
    <row r="10" spans="1:15" ht="15.75">
      <c r="A10" s="6" t="s">
        <v>125</v>
      </c>
      <c r="B10" s="7">
        <v>82</v>
      </c>
      <c r="C10" s="7">
        <v>1</v>
      </c>
      <c r="D10" s="7">
        <v>71</v>
      </c>
      <c r="E10" s="7">
        <v>1</v>
      </c>
      <c r="F10" s="7">
        <v>72</v>
      </c>
      <c r="G10" s="7">
        <v>1</v>
      </c>
      <c r="H10" s="7">
        <v>70</v>
      </c>
      <c r="I10" s="7">
        <v>1</v>
      </c>
      <c r="J10" s="7">
        <v>75</v>
      </c>
      <c r="K10" s="7">
        <v>1</v>
      </c>
      <c r="L10" s="7">
        <v>72</v>
      </c>
      <c r="M10" s="7">
        <v>1</v>
      </c>
      <c r="N10" s="7"/>
      <c r="O10" s="8">
        <f t="shared" si="0"/>
        <v>69.983333333333334</v>
      </c>
    </row>
    <row r="11" spans="1:15" ht="15.75">
      <c r="A11" s="2" t="s">
        <v>117</v>
      </c>
      <c r="B11" s="3">
        <v>80</v>
      </c>
      <c r="C11" s="3">
        <v>1</v>
      </c>
      <c r="D11" s="3">
        <v>71</v>
      </c>
      <c r="E11" s="3">
        <v>1</v>
      </c>
      <c r="F11" s="3">
        <v>73</v>
      </c>
      <c r="G11" s="3">
        <v>1</v>
      </c>
      <c r="H11" s="3">
        <v>65</v>
      </c>
      <c r="I11" s="3">
        <v>1</v>
      </c>
      <c r="J11" s="3">
        <v>70</v>
      </c>
      <c r="K11" s="3">
        <v>1</v>
      </c>
      <c r="L11" s="3">
        <v>73</v>
      </c>
      <c r="M11" s="3">
        <v>1</v>
      </c>
      <c r="N11" s="3"/>
      <c r="O11" s="4">
        <f t="shared" si="0"/>
        <v>68.400000000000006</v>
      </c>
    </row>
    <row r="12" spans="1:15" ht="15.75">
      <c r="A12" s="2" t="s">
        <v>122</v>
      </c>
      <c r="B12" s="3">
        <v>82</v>
      </c>
      <c r="C12" s="3">
        <v>1</v>
      </c>
      <c r="D12" s="3">
        <v>65</v>
      </c>
      <c r="E12" s="3">
        <v>1</v>
      </c>
      <c r="F12" s="3">
        <v>65</v>
      </c>
      <c r="G12" s="3">
        <v>1</v>
      </c>
      <c r="H12" s="3">
        <v>75</v>
      </c>
      <c r="I12" s="3">
        <v>1</v>
      </c>
      <c r="J12" s="3">
        <v>80</v>
      </c>
      <c r="K12" s="3">
        <v>1</v>
      </c>
      <c r="L12" s="3">
        <v>65</v>
      </c>
      <c r="M12" s="3">
        <v>1</v>
      </c>
      <c r="N12" s="3"/>
      <c r="O12" s="4">
        <f t="shared" si="0"/>
        <v>68.400000000000006</v>
      </c>
    </row>
    <row r="13" spans="1:15" ht="15.75">
      <c r="A13" s="2" t="s">
        <v>123</v>
      </c>
      <c r="B13" s="3">
        <v>82</v>
      </c>
      <c r="C13" s="3">
        <v>1</v>
      </c>
      <c r="D13" s="3">
        <v>65</v>
      </c>
      <c r="E13" s="3">
        <v>1</v>
      </c>
      <c r="F13" s="3">
        <v>65</v>
      </c>
      <c r="G13" s="3">
        <v>1</v>
      </c>
      <c r="H13" s="3">
        <v>70</v>
      </c>
      <c r="I13" s="3">
        <v>1</v>
      </c>
      <c r="J13" s="3">
        <v>75</v>
      </c>
      <c r="K13" s="3">
        <v>1</v>
      </c>
      <c r="L13" s="3">
        <v>65</v>
      </c>
      <c r="M13" s="3">
        <v>1</v>
      </c>
      <c r="N13" s="3"/>
      <c r="O13" s="4">
        <f t="shared" si="0"/>
        <v>66.816666666666663</v>
      </c>
    </row>
    <row r="14" spans="1:15" ht="15.75">
      <c r="A14" s="2" t="s">
        <v>124</v>
      </c>
      <c r="B14" s="3">
        <v>80</v>
      </c>
      <c r="C14" s="3">
        <v>1</v>
      </c>
      <c r="D14" s="3">
        <v>65</v>
      </c>
      <c r="E14" s="3">
        <v>1</v>
      </c>
      <c r="F14" s="3">
        <v>65</v>
      </c>
      <c r="G14" s="3">
        <v>1</v>
      </c>
      <c r="H14" s="3">
        <v>70</v>
      </c>
      <c r="I14" s="3">
        <v>1</v>
      </c>
      <c r="J14" s="3">
        <v>75</v>
      </c>
      <c r="K14" s="3">
        <v>1</v>
      </c>
      <c r="L14" s="3">
        <v>65</v>
      </c>
      <c r="M14" s="3">
        <v>1</v>
      </c>
      <c r="N14" s="3"/>
      <c r="O14" s="4">
        <f t="shared" si="0"/>
        <v>66.5</v>
      </c>
    </row>
    <row r="15" spans="1:15" ht="15.75">
      <c r="A15" s="2" t="s">
        <v>118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</row>
    <row r="16" spans="1:15" ht="15.75">
      <c r="A16" s="2" t="s">
        <v>120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</row>
    <row r="17" spans="1:15" ht="15.7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>
      <c r="A19" s="5" t="s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>
        <f>AVERAGE(O7:O16)</f>
        <v>70.695833333333326</v>
      </c>
    </row>
    <row r="20" spans="1:15" ht="15.7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>
      <c r="A21" s="2" t="s">
        <v>15</v>
      </c>
      <c r="B21" s="3" t="s">
        <v>127</v>
      </c>
      <c r="C21" s="3">
        <f>B21*0.4</f>
        <v>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</sheetData>
  <sortState ref="A7:O16">
    <sortCondition descending="1" ref="O7"/>
  </sortState>
  <mergeCells count="10">
    <mergeCell ref="O5:O6"/>
    <mergeCell ref="L5:M5"/>
    <mergeCell ref="D5:E5"/>
    <mergeCell ref="A2:O2"/>
    <mergeCell ref="H5:I5"/>
    <mergeCell ref="F5:G5"/>
    <mergeCell ref="B5:C5"/>
    <mergeCell ref="A5:A6"/>
    <mergeCell ref="N5:N6"/>
    <mergeCell ref="J5:K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zoomScale="55" zoomScaleNormal="55"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5" spans="1:13" ht="129.94999999999999" customHeight="1">
      <c r="A5" s="15" t="s">
        <v>1</v>
      </c>
      <c r="B5" s="15" t="s">
        <v>2</v>
      </c>
      <c r="C5" s="17"/>
      <c r="D5" s="15" t="s">
        <v>3</v>
      </c>
      <c r="E5" s="17"/>
      <c r="F5" s="15" t="s">
        <v>4</v>
      </c>
      <c r="G5" s="17"/>
      <c r="H5" s="15" t="s">
        <v>5</v>
      </c>
      <c r="I5" s="17"/>
      <c r="J5" s="15" t="s">
        <v>6</v>
      </c>
      <c r="K5" s="17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6" t="s">
        <v>11</v>
      </c>
      <c r="B7" s="7">
        <v>92</v>
      </c>
      <c r="C7" s="7">
        <v>1</v>
      </c>
      <c r="D7" s="7">
        <v>80</v>
      </c>
      <c r="E7" s="7">
        <v>1</v>
      </c>
      <c r="F7" s="7">
        <v>80</v>
      </c>
      <c r="G7" s="7">
        <v>1</v>
      </c>
      <c r="H7" s="7">
        <v>90</v>
      </c>
      <c r="I7" s="7">
        <v>1</v>
      </c>
      <c r="J7" s="7">
        <v>90</v>
      </c>
      <c r="K7" s="7">
        <v>1</v>
      </c>
      <c r="L7" s="7"/>
      <c r="M7" s="8">
        <f>95*(B7*C7+D7*E7+F7*G7+H7*I7+J7*K7)/((C7+E7+G7+I7+K7)*100)+L7</f>
        <v>82.08</v>
      </c>
    </row>
    <row r="8" spans="1:13" ht="15.75">
      <c r="A8" s="2" t="s">
        <v>12</v>
      </c>
      <c r="B8" s="3">
        <v>82</v>
      </c>
      <c r="C8" s="3">
        <v>1</v>
      </c>
      <c r="D8" s="3">
        <v>68</v>
      </c>
      <c r="E8" s="3">
        <v>1</v>
      </c>
      <c r="F8" s="3">
        <v>68</v>
      </c>
      <c r="G8" s="3">
        <v>1</v>
      </c>
      <c r="H8" s="3">
        <v>85</v>
      </c>
      <c r="I8" s="3">
        <v>1</v>
      </c>
      <c r="J8" s="3">
        <v>85</v>
      </c>
      <c r="K8" s="3">
        <v>1</v>
      </c>
      <c r="L8" s="3"/>
      <c r="M8" s="4">
        <f>95*(B8*C8+D8*E8+F8*G8+H8*I8+J8*K8)/((C8+E8+G8+I8+K8)*100)+L8</f>
        <v>73.72</v>
      </c>
    </row>
    <row r="9" spans="1:13" ht="15.75">
      <c r="A9" s="2" t="s">
        <v>13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</row>
    <row r="10" spans="1:13" ht="15.7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>
      <c r="A12" s="5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>
        <f>AVERAGE(M7:M9)</f>
        <v>77.900000000000006</v>
      </c>
    </row>
    <row r="13" spans="1:13" ht="15.7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>
      <c r="A14" s="2" t="s">
        <v>15</v>
      </c>
      <c r="B14" s="3" t="s">
        <v>16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zoomScale="55" zoomScaleNormal="55" workbookViewId="0">
      <selection activeCell="A7" sqref="A7:A11"/>
    </sheetView>
  </sheetViews>
  <sheetFormatPr defaultRowHeight="15"/>
  <cols>
    <col min="1" max="1" width="47" customWidth="1"/>
    <col min="13" max="13" width="15" customWidth="1"/>
  </cols>
  <sheetData>
    <row r="2" spans="1:13">
      <c r="A2" s="18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5" spans="1:13" ht="129.94999999999999" customHeight="1">
      <c r="A5" s="15" t="s">
        <v>1</v>
      </c>
      <c r="B5" s="15" t="s">
        <v>2</v>
      </c>
      <c r="C5" s="17"/>
      <c r="D5" s="15" t="s">
        <v>3</v>
      </c>
      <c r="E5" s="17"/>
      <c r="F5" s="15" t="s">
        <v>4</v>
      </c>
      <c r="G5" s="17"/>
      <c r="H5" s="15" t="s">
        <v>5</v>
      </c>
      <c r="I5" s="17"/>
      <c r="J5" s="15" t="s">
        <v>6</v>
      </c>
      <c r="K5" s="17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6" t="s">
        <v>24</v>
      </c>
      <c r="B7" s="7">
        <v>82</v>
      </c>
      <c r="C7" s="7">
        <v>1</v>
      </c>
      <c r="D7" s="7">
        <v>72</v>
      </c>
      <c r="E7" s="7">
        <v>1</v>
      </c>
      <c r="F7" s="7">
        <v>72</v>
      </c>
      <c r="G7" s="7">
        <v>1</v>
      </c>
      <c r="H7" s="7">
        <v>85</v>
      </c>
      <c r="I7" s="7">
        <v>1</v>
      </c>
      <c r="J7" s="7">
        <v>85</v>
      </c>
      <c r="K7" s="7">
        <v>1</v>
      </c>
      <c r="L7" s="7"/>
      <c r="M7" s="8">
        <f>95*(B7*C7+D7*E7+F7*G7+H7*I7+J7*K7)/((C7+E7+G7+I7+K7)*100)+L7</f>
        <v>75.239999999999995</v>
      </c>
    </row>
    <row r="8" spans="1:13" ht="15.75">
      <c r="A8" s="6" t="s">
        <v>33</v>
      </c>
      <c r="B8" s="7">
        <v>80</v>
      </c>
      <c r="C8" s="7">
        <v>1</v>
      </c>
      <c r="D8" s="7">
        <v>70</v>
      </c>
      <c r="E8" s="7">
        <v>1</v>
      </c>
      <c r="F8" s="7">
        <v>70</v>
      </c>
      <c r="G8" s="7">
        <v>1</v>
      </c>
      <c r="H8" s="7">
        <v>85</v>
      </c>
      <c r="I8" s="7">
        <v>1</v>
      </c>
      <c r="J8" s="7">
        <v>80</v>
      </c>
      <c r="K8" s="7">
        <v>1</v>
      </c>
      <c r="L8" s="7"/>
      <c r="M8" s="8">
        <f>95*(B8*C8+D8*E8+F8*G8+H8*I8+J8*K8)/((C8+E8+G8+I8+K8)*100)+L8</f>
        <v>73.150000000000006</v>
      </c>
    </row>
    <row r="9" spans="1:13" ht="15.75">
      <c r="A9" s="6" t="s">
        <v>28</v>
      </c>
      <c r="B9" s="7">
        <v>70</v>
      </c>
      <c r="C9" s="7">
        <v>1</v>
      </c>
      <c r="D9" s="7">
        <v>70</v>
      </c>
      <c r="E9" s="7">
        <v>1</v>
      </c>
      <c r="F9" s="7">
        <v>70</v>
      </c>
      <c r="G9" s="7">
        <v>1</v>
      </c>
      <c r="H9" s="7">
        <v>85</v>
      </c>
      <c r="I9" s="7">
        <v>1</v>
      </c>
      <c r="J9" s="7">
        <v>85</v>
      </c>
      <c r="K9" s="7">
        <v>1</v>
      </c>
      <c r="L9" s="7"/>
      <c r="M9" s="8">
        <f>95*(B9*C9+D9*E9+F9*G9+H9*I9+J9*K9)/((C9+E9+G9+I9+K9)*100)+L9</f>
        <v>72.2</v>
      </c>
    </row>
    <row r="10" spans="1:13" ht="15.75">
      <c r="A10" s="6" t="s">
        <v>20</v>
      </c>
      <c r="B10" s="7">
        <v>75</v>
      </c>
      <c r="C10" s="7">
        <v>1</v>
      </c>
      <c r="D10" s="7">
        <v>69</v>
      </c>
      <c r="E10" s="7">
        <v>1</v>
      </c>
      <c r="F10" s="7">
        <v>69</v>
      </c>
      <c r="G10" s="7">
        <v>1</v>
      </c>
      <c r="H10" s="7">
        <v>68</v>
      </c>
      <c r="I10" s="7">
        <v>1</v>
      </c>
      <c r="J10" s="7">
        <v>85</v>
      </c>
      <c r="K10" s="7">
        <v>1</v>
      </c>
      <c r="L10" s="7"/>
      <c r="M10" s="8">
        <f>95*(B10*C10+D10*E10+F10*G10+H10*I10+J10*K10)/((C10+E10+G10+I10+K10)*100)+L10</f>
        <v>69.540000000000006</v>
      </c>
    </row>
    <row r="11" spans="1:13" ht="15.75">
      <c r="A11" s="6" t="s">
        <v>26</v>
      </c>
      <c r="B11" s="7">
        <v>75</v>
      </c>
      <c r="C11" s="7">
        <v>1</v>
      </c>
      <c r="D11" s="7">
        <v>70</v>
      </c>
      <c r="E11" s="7">
        <v>1</v>
      </c>
      <c r="F11" s="7">
        <v>70</v>
      </c>
      <c r="G11" s="7">
        <v>1</v>
      </c>
      <c r="H11" s="7">
        <v>68</v>
      </c>
      <c r="I11" s="7">
        <v>1</v>
      </c>
      <c r="J11" s="7">
        <v>80</v>
      </c>
      <c r="K11" s="7">
        <v>1</v>
      </c>
      <c r="L11" s="7"/>
      <c r="M11" s="8">
        <f>95*(B11*C11+D11*E11+F11*G11+H11*I11+J11*K11)/((C11+E11+G11+I11+K11)*100)+L11</f>
        <v>68.97</v>
      </c>
    </row>
    <row r="12" spans="1:13" ht="15.75">
      <c r="A12" s="2" t="s">
        <v>18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14"/>
    </row>
    <row r="13" spans="1:13" ht="15.75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4"/>
    </row>
    <row r="14" spans="1:13" ht="15.75">
      <c r="A14" s="2" t="s">
        <v>21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14"/>
    </row>
    <row r="15" spans="1:13" ht="15.75">
      <c r="A15" s="2" t="s">
        <v>22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4"/>
    </row>
    <row r="16" spans="1:13" ht="15.75">
      <c r="A16" s="2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4"/>
    </row>
    <row r="17" spans="1:13" ht="15.75">
      <c r="A17" s="2" t="s">
        <v>25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4"/>
    </row>
    <row r="18" spans="1:13" ht="15.75">
      <c r="A18" s="2" t="s">
        <v>27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4"/>
    </row>
    <row r="19" spans="1:13" ht="15.75">
      <c r="A19" s="2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</row>
    <row r="20" spans="1:13" ht="15.75">
      <c r="A20" s="2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</row>
    <row r="21" spans="1:13" ht="15.75">
      <c r="A21" s="2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4"/>
    </row>
    <row r="22" spans="1:13" ht="15.75">
      <c r="A22" s="2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</row>
    <row r="23" spans="1:13" ht="15.75">
      <c r="A23" s="2" t="s">
        <v>34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</row>
    <row r="24" spans="1:13" ht="15.7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5.75">
      <c r="A26" s="5" t="s">
        <v>14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4">
        <f>AVERAGE(M7:M23)</f>
        <v>71.820000000000007</v>
      </c>
    </row>
    <row r="27" spans="1:13" ht="15.7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5.75">
      <c r="A28" s="2" t="s">
        <v>15</v>
      </c>
      <c r="B28" s="3" t="s">
        <v>35</v>
      </c>
      <c r="C28" s="3">
        <f>B28*0.4</f>
        <v>6.8000000000000007</v>
      </c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sortState ref="A7:M23">
    <sortCondition descending="1" ref="M7"/>
  </sortState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zoomScale="55" zoomScaleNormal="55"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8" t="s">
        <v>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5" spans="1:13" ht="129.94999999999999" customHeight="1">
      <c r="A5" s="15" t="s">
        <v>1</v>
      </c>
      <c r="B5" s="15" t="s">
        <v>2</v>
      </c>
      <c r="C5" s="17"/>
      <c r="D5" s="15" t="s">
        <v>37</v>
      </c>
      <c r="E5" s="17"/>
      <c r="F5" s="15" t="s">
        <v>38</v>
      </c>
      <c r="G5" s="17"/>
      <c r="H5" s="15" t="s">
        <v>39</v>
      </c>
      <c r="I5" s="17"/>
      <c r="J5" s="15" t="s">
        <v>40</v>
      </c>
      <c r="K5" s="17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6" t="s">
        <v>41</v>
      </c>
      <c r="B7" s="7">
        <v>80</v>
      </c>
      <c r="C7" s="7">
        <v>1</v>
      </c>
      <c r="D7" s="7">
        <v>71</v>
      </c>
      <c r="E7" s="7">
        <v>1</v>
      </c>
      <c r="F7" s="7">
        <v>71</v>
      </c>
      <c r="G7" s="7">
        <v>1</v>
      </c>
      <c r="H7" s="7">
        <v>65</v>
      </c>
      <c r="I7" s="7">
        <v>1</v>
      </c>
      <c r="J7" s="7">
        <v>75</v>
      </c>
      <c r="K7" s="7">
        <v>1</v>
      </c>
      <c r="L7" s="7"/>
      <c r="M7" s="8">
        <f>95*(B7*C7+D7*E7+F7*G7+H7*I7+J7*K7)/((C7+E7+G7+I7+K7)*100)+L7</f>
        <v>68.78</v>
      </c>
    </row>
    <row r="8" spans="1:13" ht="15.75">
      <c r="A8" s="2" t="s">
        <v>42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</row>
    <row r="9" spans="1:13" ht="15.75">
      <c r="A9" s="2" t="s">
        <v>43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</row>
    <row r="10" spans="1:13" ht="15.7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>
      <c r="A12" s="5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>
        <f>AVERAGE(M7:M9)</f>
        <v>68.78</v>
      </c>
    </row>
    <row r="13" spans="1:13" ht="15.7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>
      <c r="A14" s="2" t="s">
        <v>15</v>
      </c>
      <c r="B14" s="3" t="s">
        <v>16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zoomScale="55" zoomScaleNormal="55" workbookViewId="0">
      <selection activeCell="M7" sqref="M7:M8"/>
    </sheetView>
  </sheetViews>
  <sheetFormatPr defaultRowHeight="15"/>
  <cols>
    <col min="1" max="1" width="47" customWidth="1"/>
    <col min="13" max="13" width="15" customWidth="1"/>
  </cols>
  <sheetData>
    <row r="2" spans="1:13">
      <c r="A2" s="18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5" spans="1:13" ht="129.94999999999999" customHeight="1">
      <c r="A5" s="15" t="s">
        <v>1</v>
      </c>
      <c r="B5" s="15" t="s">
        <v>2</v>
      </c>
      <c r="C5" s="17"/>
      <c r="D5" s="15" t="s">
        <v>37</v>
      </c>
      <c r="E5" s="17"/>
      <c r="F5" s="15" t="s">
        <v>38</v>
      </c>
      <c r="G5" s="17"/>
      <c r="H5" s="15" t="s">
        <v>39</v>
      </c>
      <c r="I5" s="17"/>
      <c r="J5" s="15" t="s">
        <v>40</v>
      </c>
      <c r="K5" s="17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6" t="s">
        <v>46</v>
      </c>
      <c r="B7" s="7">
        <v>92</v>
      </c>
      <c r="C7" s="7">
        <v>1</v>
      </c>
      <c r="D7" s="7">
        <v>91</v>
      </c>
      <c r="E7" s="7">
        <v>1</v>
      </c>
      <c r="F7" s="7">
        <v>91</v>
      </c>
      <c r="G7" s="7">
        <v>1</v>
      </c>
      <c r="H7" s="7">
        <v>90</v>
      </c>
      <c r="I7" s="7">
        <v>1</v>
      </c>
      <c r="J7" s="7">
        <v>90</v>
      </c>
      <c r="K7" s="7">
        <v>1</v>
      </c>
      <c r="L7" s="7"/>
      <c r="M7" s="8">
        <f t="shared" ref="M7:M12" si="0">95*(B7*C7+D7*E7+F7*G7+H7*I7+J7*K7)/((C7+E7+G7+I7+K7)*100)+L7</f>
        <v>86.26</v>
      </c>
    </row>
    <row r="8" spans="1:13" ht="15.75">
      <c r="A8" s="6" t="s">
        <v>45</v>
      </c>
      <c r="B8" s="7">
        <v>92</v>
      </c>
      <c r="C8" s="7">
        <v>1</v>
      </c>
      <c r="D8" s="7">
        <v>77</v>
      </c>
      <c r="E8" s="7">
        <v>1</v>
      </c>
      <c r="F8" s="7">
        <v>77</v>
      </c>
      <c r="G8" s="7">
        <v>1</v>
      </c>
      <c r="H8" s="7">
        <v>89</v>
      </c>
      <c r="I8" s="7">
        <v>1</v>
      </c>
      <c r="J8" s="7">
        <v>80</v>
      </c>
      <c r="K8" s="7">
        <v>1</v>
      </c>
      <c r="L8" s="7"/>
      <c r="M8" s="8">
        <f t="shared" si="0"/>
        <v>78.849999999999994</v>
      </c>
    </row>
    <row r="9" spans="1:13" ht="15.75">
      <c r="A9" s="2" t="s">
        <v>48</v>
      </c>
      <c r="B9" s="3">
        <v>82</v>
      </c>
      <c r="C9" s="3">
        <v>1</v>
      </c>
      <c r="D9" s="3">
        <v>75</v>
      </c>
      <c r="E9" s="3">
        <v>1</v>
      </c>
      <c r="F9" s="3">
        <v>75</v>
      </c>
      <c r="G9" s="3">
        <v>1</v>
      </c>
      <c r="H9" s="3">
        <v>85</v>
      </c>
      <c r="I9" s="3">
        <v>1</v>
      </c>
      <c r="J9" s="3">
        <v>86</v>
      </c>
      <c r="K9" s="3">
        <v>1</v>
      </c>
      <c r="L9" s="3"/>
      <c r="M9" s="4">
        <f t="shared" si="0"/>
        <v>76.569999999999993</v>
      </c>
    </row>
    <row r="10" spans="1:13" ht="15.75">
      <c r="A10" s="2" t="s">
        <v>51</v>
      </c>
      <c r="B10" s="3">
        <v>80</v>
      </c>
      <c r="C10" s="3">
        <v>1</v>
      </c>
      <c r="D10" s="3">
        <v>71</v>
      </c>
      <c r="E10" s="3">
        <v>1</v>
      </c>
      <c r="F10" s="3">
        <v>71</v>
      </c>
      <c r="G10" s="3">
        <v>1</v>
      </c>
      <c r="H10" s="3">
        <v>65</v>
      </c>
      <c r="I10" s="3">
        <v>1</v>
      </c>
      <c r="J10" s="3">
        <v>75</v>
      </c>
      <c r="K10" s="3">
        <v>1</v>
      </c>
      <c r="L10" s="3"/>
      <c r="M10" s="4">
        <f t="shared" si="0"/>
        <v>68.78</v>
      </c>
    </row>
    <row r="11" spans="1:13" ht="15.75">
      <c r="A11" s="2" t="s">
        <v>50</v>
      </c>
      <c r="B11" s="3">
        <v>78</v>
      </c>
      <c r="C11" s="3">
        <v>1</v>
      </c>
      <c r="D11" s="3">
        <v>72</v>
      </c>
      <c r="E11" s="3">
        <v>1</v>
      </c>
      <c r="F11" s="3">
        <v>72</v>
      </c>
      <c r="G11" s="3">
        <v>1</v>
      </c>
      <c r="H11" s="3">
        <v>65</v>
      </c>
      <c r="I11" s="3">
        <v>1</v>
      </c>
      <c r="J11" s="3">
        <v>70</v>
      </c>
      <c r="K11" s="3">
        <v>1</v>
      </c>
      <c r="L11" s="3"/>
      <c r="M11" s="4">
        <f t="shared" si="0"/>
        <v>67.83</v>
      </c>
    </row>
    <row r="12" spans="1:13" ht="15.75">
      <c r="A12" s="2" t="s">
        <v>47</v>
      </c>
      <c r="B12" s="3">
        <v>72</v>
      </c>
      <c r="C12" s="3">
        <v>1</v>
      </c>
      <c r="D12" s="3">
        <v>70</v>
      </c>
      <c r="E12" s="3">
        <v>1</v>
      </c>
      <c r="F12" s="3">
        <v>70</v>
      </c>
      <c r="G12" s="3">
        <v>1</v>
      </c>
      <c r="H12" s="3">
        <v>65</v>
      </c>
      <c r="I12" s="3">
        <v>1</v>
      </c>
      <c r="J12" s="3">
        <v>70</v>
      </c>
      <c r="K12" s="3">
        <v>1</v>
      </c>
      <c r="L12" s="3"/>
      <c r="M12" s="4">
        <f t="shared" si="0"/>
        <v>65.930000000000007</v>
      </c>
    </row>
    <row r="13" spans="1:13" ht="15.75">
      <c r="A13" s="2" t="s">
        <v>49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4"/>
    </row>
    <row r="14" spans="1:13" ht="15.7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7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>
      <c r="A16" s="5" t="s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4">
        <f>AVERAGE(M7:M13)</f>
        <v>74.036666666666676</v>
      </c>
    </row>
    <row r="17" spans="1:13" ht="15.7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75">
      <c r="A18" s="2" t="s">
        <v>15</v>
      </c>
      <c r="B18" s="3" t="s">
        <v>52</v>
      </c>
      <c r="C18" s="3">
        <f>B18*0.4</f>
        <v>2.8000000000000003</v>
      </c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sortState ref="A7:M13">
    <sortCondition descending="1" ref="M7"/>
  </sortState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55" zoomScaleNormal="55"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8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5" spans="1:13" ht="129.94999999999999" customHeight="1">
      <c r="A5" s="15" t="s">
        <v>1</v>
      </c>
      <c r="B5" s="15" t="s">
        <v>2</v>
      </c>
      <c r="C5" s="17"/>
      <c r="D5" s="15" t="s">
        <v>54</v>
      </c>
      <c r="E5" s="17"/>
      <c r="F5" s="15" t="s">
        <v>55</v>
      </c>
      <c r="G5" s="17"/>
      <c r="H5" s="15" t="s">
        <v>56</v>
      </c>
      <c r="I5" s="17"/>
      <c r="J5" s="15" t="s">
        <v>57</v>
      </c>
      <c r="K5" s="17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6" t="s">
        <v>58</v>
      </c>
      <c r="B7" s="7">
        <v>90</v>
      </c>
      <c r="C7" s="7">
        <v>1</v>
      </c>
      <c r="D7" s="7">
        <v>90</v>
      </c>
      <c r="E7" s="7">
        <v>1</v>
      </c>
      <c r="F7" s="7">
        <v>90</v>
      </c>
      <c r="G7" s="7">
        <v>1</v>
      </c>
      <c r="H7" s="7">
        <v>90</v>
      </c>
      <c r="I7" s="7">
        <v>1</v>
      </c>
      <c r="J7" s="7">
        <v>90</v>
      </c>
      <c r="K7" s="7">
        <v>1</v>
      </c>
      <c r="L7" s="7"/>
      <c r="M7" s="8">
        <f>95*(B7*C7+D7*E7+F7*G7+H7*I7+J7*K7)/((C7+E7+G7+I7+K7)*100)+L7</f>
        <v>85.5</v>
      </c>
    </row>
    <row r="8" spans="1:13" ht="15.75">
      <c r="A8" s="2" t="s">
        <v>59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</row>
    <row r="9" spans="1:13" ht="15.7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>
      <c r="A11" s="5" t="s">
        <v>14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>
        <f>AVERAGE(M7:M8)</f>
        <v>85.5</v>
      </c>
    </row>
    <row r="12" spans="1:13" ht="15.7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>
      <c r="A13" s="2" t="s">
        <v>15</v>
      </c>
      <c r="B13" s="3" t="s">
        <v>60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  <c r="L13" s="3"/>
      <c r="M13" s="3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opLeftCell="A3" zoomScale="55" zoomScaleNormal="55" workbookViewId="0">
      <selection activeCell="A20" sqref="A20"/>
    </sheetView>
  </sheetViews>
  <sheetFormatPr defaultRowHeight="15"/>
  <cols>
    <col min="1" max="1" width="47" customWidth="1"/>
    <col min="13" max="13" width="15" customWidth="1"/>
  </cols>
  <sheetData>
    <row r="2" spans="1:13">
      <c r="A2" s="18" t="s">
        <v>61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5" spans="1:13" ht="129.94999999999999" customHeight="1">
      <c r="A5" s="15" t="s">
        <v>1</v>
      </c>
      <c r="B5" s="15" t="s">
        <v>2</v>
      </c>
      <c r="C5" s="17"/>
      <c r="D5" s="15" t="s">
        <v>54</v>
      </c>
      <c r="E5" s="17"/>
      <c r="F5" s="15" t="s">
        <v>55</v>
      </c>
      <c r="G5" s="17"/>
      <c r="H5" s="15" t="s">
        <v>56</v>
      </c>
      <c r="I5" s="17"/>
      <c r="J5" s="15" t="s">
        <v>57</v>
      </c>
      <c r="K5" s="17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6" t="s">
        <v>81</v>
      </c>
      <c r="B7" s="7">
        <v>90</v>
      </c>
      <c r="C7" s="7">
        <v>1</v>
      </c>
      <c r="D7" s="7">
        <v>97</v>
      </c>
      <c r="E7" s="7">
        <v>1</v>
      </c>
      <c r="F7" s="7">
        <v>98</v>
      </c>
      <c r="G7" s="7">
        <v>1</v>
      </c>
      <c r="H7" s="7">
        <v>98</v>
      </c>
      <c r="I7" s="7">
        <v>1</v>
      </c>
      <c r="J7" s="7">
        <v>93</v>
      </c>
      <c r="K7" s="7">
        <v>1</v>
      </c>
      <c r="L7" s="7"/>
      <c r="M7" s="8">
        <f>95*(B7*C7+D7*E7+F7*G7+H7*I7+J7*K7)/((C7+E7+G7+I7+K7)*100)+L7</f>
        <v>90.44</v>
      </c>
    </row>
    <row r="8" spans="1:13" ht="15.75">
      <c r="A8" s="6" t="s">
        <v>63</v>
      </c>
      <c r="B8" s="7">
        <v>82</v>
      </c>
      <c r="C8" s="7">
        <v>1</v>
      </c>
      <c r="D8" s="7">
        <v>97</v>
      </c>
      <c r="E8" s="7">
        <v>1</v>
      </c>
      <c r="F8" s="7">
        <v>98</v>
      </c>
      <c r="G8" s="7">
        <v>1</v>
      </c>
      <c r="H8" s="7">
        <v>98</v>
      </c>
      <c r="I8" s="7">
        <v>1</v>
      </c>
      <c r="J8" s="7">
        <v>90</v>
      </c>
      <c r="K8" s="7">
        <v>1</v>
      </c>
      <c r="L8" s="7"/>
      <c r="M8" s="8">
        <f t="shared" ref="M7:M24" si="0">95*(B8*C8+D8*E8+F8*G8+H8*I8+J8*K8)/((C8+E8+G8+I8+K8)*100)+L8</f>
        <v>88.35</v>
      </c>
    </row>
    <row r="9" spans="1:13" ht="15.75">
      <c r="A9" s="6" t="s">
        <v>66</v>
      </c>
      <c r="B9" s="7">
        <v>72</v>
      </c>
      <c r="C9" s="7">
        <v>1</v>
      </c>
      <c r="D9" s="7">
        <v>97</v>
      </c>
      <c r="E9" s="7">
        <v>1</v>
      </c>
      <c r="F9" s="7">
        <v>95</v>
      </c>
      <c r="G9" s="7">
        <v>1</v>
      </c>
      <c r="H9" s="7">
        <v>98</v>
      </c>
      <c r="I9" s="7">
        <v>1</v>
      </c>
      <c r="J9" s="7">
        <v>90</v>
      </c>
      <c r="K9" s="7">
        <v>1</v>
      </c>
      <c r="L9" s="7"/>
      <c r="M9" s="8">
        <f t="shared" si="0"/>
        <v>85.88</v>
      </c>
    </row>
    <row r="10" spans="1:13" ht="15.75">
      <c r="A10" s="6" t="s">
        <v>62</v>
      </c>
      <c r="B10" s="7">
        <v>72</v>
      </c>
      <c r="C10" s="7">
        <v>1</v>
      </c>
      <c r="D10" s="7">
        <v>75</v>
      </c>
      <c r="E10" s="7">
        <v>1</v>
      </c>
      <c r="F10" s="7">
        <v>85</v>
      </c>
      <c r="G10" s="7">
        <v>1</v>
      </c>
      <c r="H10" s="7">
        <v>80</v>
      </c>
      <c r="I10" s="7">
        <v>1</v>
      </c>
      <c r="J10" s="7">
        <v>75</v>
      </c>
      <c r="K10" s="7">
        <v>1</v>
      </c>
      <c r="L10" s="7"/>
      <c r="M10" s="8">
        <f>95*(B10*C10+D10*E10+F10*G10+H10*I10+J10*K10)/((C10+E10+G10+I10+K10)*100)+L10</f>
        <v>73.53</v>
      </c>
    </row>
    <row r="11" spans="1:13" ht="15.75">
      <c r="A11" s="6" t="s">
        <v>78</v>
      </c>
      <c r="B11" s="7">
        <v>80</v>
      </c>
      <c r="C11" s="7">
        <v>1</v>
      </c>
      <c r="D11" s="7">
        <v>72</v>
      </c>
      <c r="E11" s="7">
        <v>1</v>
      </c>
      <c r="F11" s="7">
        <v>75</v>
      </c>
      <c r="G11" s="7">
        <v>1</v>
      </c>
      <c r="H11" s="7">
        <v>72</v>
      </c>
      <c r="I11" s="7">
        <v>1</v>
      </c>
      <c r="J11" s="7">
        <v>80</v>
      </c>
      <c r="K11" s="7">
        <v>1</v>
      </c>
      <c r="L11" s="7"/>
      <c r="M11" s="8">
        <f t="shared" si="0"/>
        <v>72.010000000000005</v>
      </c>
    </row>
    <row r="12" spans="1:13" ht="15.75">
      <c r="A12" s="6" t="s">
        <v>72</v>
      </c>
      <c r="B12" s="7">
        <v>76</v>
      </c>
      <c r="C12" s="7">
        <v>1</v>
      </c>
      <c r="D12" s="7">
        <v>75</v>
      </c>
      <c r="E12" s="7">
        <v>1</v>
      </c>
      <c r="F12" s="7">
        <v>75</v>
      </c>
      <c r="G12" s="7">
        <v>1</v>
      </c>
      <c r="H12" s="7">
        <v>75</v>
      </c>
      <c r="I12" s="7">
        <v>1</v>
      </c>
      <c r="J12" s="7">
        <v>75</v>
      </c>
      <c r="K12" s="7">
        <v>1</v>
      </c>
      <c r="L12" s="7"/>
      <c r="M12" s="8">
        <f t="shared" si="0"/>
        <v>71.44</v>
      </c>
    </row>
    <row r="13" spans="1:13" ht="15.75">
      <c r="A13" s="6" t="s">
        <v>82</v>
      </c>
      <c r="B13" s="7">
        <v>77</v>
      </c>
      <c r="C13" s="7">
        <v>1</v>
      </c>
      <c r="D13" s="7">
        <v>70</v>
      </c>
      <c r="E13" s="7">
        <v>1</v>
      </c>
      <c r="F13" s="7">
        <v>77</v>
      </c>
      <c r="G13" s="7">
        <v>1</v>
      </c>
      <c r="H13" s="7">
        <v>75</v>
      </c>
      <c r="I13" s="7">
        <v>1</v>
      </c>
      <c r="J13" s="7">
        <v>75</v>
      </c>
      <c r="K13" s="7">
        <v>1</v>
      </c>
      <c r="L13" s="7"/>
      <c r="M13" s="8">
        <f t="shared" si="0"/>
        <v>71.06</v>
      </c>
    </row>
    <row r="14" spans="1:13" ht="15.75">
      <c r="A14" s="6" t="s">
        <v>75</v>
      </c>
      <c r="B14" s="7">
        <v>80</v>
      </c>
      <c r="C14" s="7">
        <v>1</v>
      </c>
      <c r="D14" s="7">
        <v>69</v>
      </c>
      <c r="E14" s="7">
        <v>1</v>
      </c>
      <c r="F14" s="7">
        <v>70</v>
      </c>
      <c r="G14" s="7">
        <v>1</v>
      </c>
      <c r="H14" s="7">
        <v>69</v>
      </c>
      <c r="I14" s="7">
        <v>1</v>
      </c>
      <c r="J14" s="7">
        <v>80</v>
      </c>
      <c r="K14" s="7">
        <v>1</v>
      </c>
      <c r="L14" s="7"/>
      <c r="M14" s="8">
        <f t="shared" si="0"/>
        <v>69.92</v>
      </c>
    </row>
    <row r="15" spans="1:13" ht="15.75">
      <c r="A15" s="6" t="s">
        <v>76</v>
      </c>
      <c r="B15" s="7">
        <v>80</v>
      </c>
      <c r="C15" s="7">
        <v>1</v>
      </c>
      <c r="D15" s="7">
        <v>69</v>
      </c>
      <c r="E15" s="7">
        <v>1</v>
      </c>
      <c r="F15" s="7">
        <v>70</v>
      </c>
      <c r="G15" s="7">
        <v>1</v>
      </c>
      <c r="H15" s="7">
        <v>69</v>
      </c>
      <c r="I15" s="7">
        <v>1</v>
      </c>
      <c r="J15" s="7">
        <v>80</v>
      </c>
      <c r="K15" s="7">
        <v>1</v>
      </c>
      <c r="L15" s="7"/>
      <c r="M15" s="8">
        <f t="shared" si="0"/>
        <v>69.92</v>
      </c>
    </row>
    <row r="16" spans="1:13" ht="15.75">
      <c r="A16" s="2" t="s">
        <v>74</v>
      </c>
      <c r="B16" s="3">
        <v>77</v>
      </c>
      <c r="C16" s="3">
        <v>1</v>
      </c>
      <c r="D16" s="3">
        <v>70</v>
      </c>
      <c r="E16" s="3">
        <v>1</v>
      </c>
      <c r="F16" s="3">
        <v>70</v>
      </c>
      <c r="G16" s="3">
        <v>1</v>
      </c>
      <c r="H16" s="3">
        <v>70</v>
      </c>
      <c r="I16" s="3">
        <v>1</v>
      </c>
      <c r="J16" s="3">
        <v>80</v>
      </c>
      <c r="K16" s="3">
        <v>1</v>
      </c>
      <c r="L16" s="3"/>
      <c r="M16" s="4">
        <f t="shared" si="0"/>
        <v>69.73</v>
      </c>
    </row>
    <row r="17" spans="1:13" ht="15.75">
      <c r="A17" s="2" t="s">
        <v>79</v>
      </c>
      <c r="B17" s="3">
        <v>72</v>
      </c>
      <c r="C17" s="3">
        <v>1</v>
      </c>
      <c r="D17" s="3">
        <v>72</v>
      </c>
      <c r="E17" s="3">
        <v>1</v>
      </c>
      <c r="F17" s="3">
        <v>75</v>
      </c>
      <c r="G17" s="3">
        <v>1</v>
      </c>
      <c r="H17" s="3">
        <v>72</v>
      </c>
      <c r="I17" s="3">
        <v>1</v>
      </c>
      <c r="J17" s="3">
        <v>70</v>
      </c>
      <c r="K17" s="3">
        <v>1</v>
      </c>
      <c r="L17" s="3"/>
      <c r="M17" s="4">
        <f t="shared" si="0"/>
        <v>68.59</v>
      </c>
    </row>
    <row r="18" spans="1:13" ht="15.75">
      <c r="A18" s="2" t="s">
        <v>71</v>
      </c>
      <c r="B18" s="3">
        <v>73</v>
      </c>
      <c r="C18" s="3">
        <v>1</v>
      </c>
      <c r="D18" s="3">
        <v>70</v>
      </c>
      <c r="E18" s="3">
        <v>1</v>
      </c>
      <c r="F18" s="3">
        <v>70</v>
      </c>
      <c r="G18" s="3">
        <v>1</v>
      </c>
      <c r="H18" s="3">
        <v>70</v>
      </c>
      <c r="I18" s="3">
        <v>1</v>
      </c>
      <c r="J18" s="3">
        <v>75</v>
      </c>
      <c r="K18" s="3">
        <v>1</v>
      </c>
      <c r="L18" s="3"/>
      <c r="M18" s="4">
        <f t="shared" si="0"/>
        <v>68.02</v>
      </c>
    </row>
    <row r="19" spans="1:13" ht="15.75">
      <c r="A19" s="2" t="s">
        <v>65</v>
      </c>
      <c r="B19" s="3">
        <v>70</v>
      </c>
      <c r="C19" s="3">
        <v>1</v>
      </c>
      <c r="D19" s="3">
        <v>70</v>
      </c>
      <c r="E19" s="3">
        <v>1</v>
      </c>
      <c r="F19" s="3">
        <v>75</v>
      </c>
      <c r="G19" s="3">
        <v>1</v>
      </c>
      <c r="H19" s="3">
        <v>72</v>
      </c>
      <c r="I19" s="3">
        <v>1</v>
      </c>
      <c r="J19" s="3">
        <v>70</v>
      </c>
      <c r="K19" s="3">
        <v>1</v>
      </c>
      <c r="L19" s="3"/>
      <c r="M19" s="4">
        <f t="shared" si="0"/>
        <v>67.83</v>
      </c>
    </row>
    <row r="20" spans="1:13" ht="15.75">
      <c r="A20" s="2" t="s">
        <v>67</v>
      </c>
      <c r="B20" s="3">
        <v>71</v>
      </c>
      <c r="C20" s="3">
        <v>1</v>
      </c>
      <c r="D20" s="3">
        <v>70</v>
      </c>
      <c r="E20" s="3">
        <v>1</v>
      </c>
      <c r="F20" s="3">
        <v>70</v>
      </c>
      <c r="G20" s="3">
        <v>1</v>
      </c>
      <c r="H20" s="3">
        <v>70</v>
      </c>
      <c r="I20" s="3">
        <v>1</v>
      </c>
      <c r="J20" s="3">
        <v>70</v>
      </c>
      <c r="K20" s="3">
        <v>1</v>
      </c>
      <c r="L20" s="3"/>
      <c r="M20" s="4">
        <f t="shared" si="0"/>
        <v>66.69</v>
      </c>
    </row>
    <row r="21" spans="1:13" ht="15.75">
      <c r="A21" s="2" t="s">
        <v>69</v>
      </c>
      <c r="B21" s="3">
        <v>72</v>
      </c>
      <c r="C21" s="3">
        <v>1</v>
      </c>
      <c r="D21" s="3">
        <v>69</v>
      </c>
      <c r="E21" s="3">
        <v>1</v>
      </c>
      <c r="F21" s="3">
        <v>70</v>
      </c>
      <c r="G21" s="3">
        <v>1</v>
      </c>
      <c r="H21" s="3">
        <v>69</v>
      </c>
      <c r="I21" s="3">
        <v>1</v>
      </c>
      <c r="J21" s="3">
        <v>70</v>
      </c>
      <c r="K21" s="3">
        <v>1</v>
      </c>
      <c r="L21" s="3"/>
      <c r="M21" s="4">
        <f t="shared" si="0"/>
        <v>66.5</v>
      </c>
    </row>
    <row r="22" spans="1:13" ht="15.75">
      <c r="A22" s="2" t="s">
        <v>70</v>
      </c>
      <c r="B22" s="3">
        <v>70</v>
      </c>
      <c r="C22" s="3">
        <v>1</v>
      </c>
      <c r="D22" s="3">
        <v>69</v>
      </c>
      <c r="E22" s="3">
        <v>1</v>
      </c>
      <c r="F22" s="3">
        <v>70</v>
      </c>
      <c r="G22" s="3">
        <v>1</v>
      </c>
      <c r="H22" s="3">
        <v>69</v>
      </c>
      <c r="I22" s="3">
        <v>1</v>
      </c>
      <c r="J22" s="3">
        <v>70</v>
      </c>
      <c r="K22" s="3">
        <v>1</v>
      </c>
      <c r="L22" s="3"/>
      <c r="M22" s="4">
        <f t="shared" si="0"/>
        <v>66.12</v>
      </c>
    </row>
    <row r="23" spans="1:13" ht="15.75">
      <c r="A23" s="2" t="s">
        <v>73</v>
      </c>
      <c r="B23" s="3">
        <v>68</v>
      </c>
      <c r="C23" s="3">
        <v>1</v>
      </c>
      <c r="D23" s="3">
        <v>70</v>
      </c>
      <c r="E23" s="3">
        <v>1</v>
      </c>
      <c r="F23" s="3">
        <v>70</v>
      </c>
      <c r="G23" s="3">
        <v>1</v>
      </c>
      <c r="H23" s="3">
        <v>70</v>
      </c>
      <c r="I23" s="3">
        <v>1</v>
      </c>
      <c r="J23" s="3">
        <v>69</v>
      </c>
      <c r="K23" s="3">
        <v>1</v>
      </c>
      <c r="L23" s="3"/>
      <c r="M23" s="4">
        <f t="shared" si="0"/>
        <v>65.930000000000007</v>
      </c>
    </row>
    <row r="24" spans="1:13" ht="15.75">
      <c r="A24" s="2" t="s">
        <v>77</v>
      </c>
      <c r="B24" s="3">
        <v>69</v>
      </c>
      <c r="C24" s="3">
        <v>1</v>
      </c>
      <c r="D24" s="3">
        <v>69</v>
      </c>
      <c r="E24" s="3">
        <v>1</v>
      </c>
      <c r="F24" s="3">
        <v>70</v>
      </c>
      <c r="G24" s="3">
        <v>1</v>
      </c>
      <c r="H24" s="3">
        <v>69</v>
      </c>
      <c r="I24" s="3">
        <v>1</v>
      </c>
      <c r="J24" s="3">
        <v>68</v>
      </c>
      <c r="K24" s="3">
        <v>1</v>
      </c>
      <c r="L24" s="3"/>
      <c r="M24" s="4">
        <f t="shared" si="0"/>
        <v>65.55</v>
      </c>
    </row>
    <row r="25" spans="1:13" ht="15.75">
      <c r="A25" s="2" t="s">
        <v>64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</row>
    <row r="26" spans="1:13" ht="15.75">
      <c r="A26" s="2" t="s">
        <v>68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4"/>
    </row>
    <row r="27" spans="1:13" ht="15.75">
      <c r="A27" s="2" t="s">
        <v>80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4"/>
    </row>
    <row r="28" spans="1:13" ht="15.7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5.7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5.75">
      <c r="A30" s="5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4">
        <f>AVERAGE(M7:M27)</f>
        <v>72.083888888888879</v>
      </c>
    </row>
    <row r="31" spans="1:13" ht="15.7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.75">
      <c r="A32" s="2" t="s">
        <v>15</v>
      </c>
      <c r="B32" s="3" t="s">
        <v>83</v>
      </c>
      <c r="C32" s="3">
        <f>B32*0.4</f>
        <v>8.4</v>
      </c>
      <c r="D32" s="3"/>
      <c r="E32" s="3"/>
      <c r="F32" s="3"/>
      <c r="G32" s="3"/>
      <c r="H32" s="3"/>
      <c r="I32" s="3"/>
      <c r="J32" s="3"/>
      <c r="K32" s="3"/>
      <c r="L32" s="3"/>
      <c r="M32" s="3"/>
    </row>
  </sheetData>
  <sortState ref="A7:M27">
    <sortCondition descending="1" ref="M7"/>
  </sortState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zoomScale="55" zoomScaleNormal="55" workbookViewId="0">
      <selection activeCell="O7" sqref="O7"/>
    </sheetView>
  </sheetViews>
  <sheetFormatPr defaultRowHeight="15"/>
  <cols>
    <col min="1" max="1" width="47" customWidth="1"/>
    <col min="15" max="15" width="15" customWidth="1"/>
  </cols>
  <sheetData>
    <row r="2" spans="1:15">
      <c r="A2" s="18" t="s">
        <v>84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5" spans="1:15" ht="129.94999999999999" customHeight="1">
      <c r="A5" s="15" t="s">
        <v>1</v>
      </c>
      <c r="B5" s="15" t="s">
        <v>2</v>
      </c>
      <c r="C5" s="17"/>
      <c r="D5" s="15" t="s">
        <v>85</v>
      </c>
      <c r="E5" s="17"/>
      <c r="F5" s="15" t="s">
        <v>86</v>
      </c>
      <c r="G5" s="17"/>
      <c r="H5" s="15" t="s">
        <v>87</v>
      </c>
      <c r="I5" s="17"/>
      <c r="J5" s="15" t="s">
        <v>88</v>
      </c>
      <c r="K5" s="17"/>
      <c r="L5" s="15" t="s">
        <v>89</v>
      </c>
      <c r="M5" s="17"/>
      <c r="N5" s="15" t="s">
        <v>7</v>
      </c>
      <c r="O5" s="15" t="s">
        <v>8</v>
      </c>
    </row>
    <row r="6" spans="1:15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" t="s">
        <v>9</v>
      </c>
      <c r="M6" s="1" t="s">
        <v>10</v>
      </c>
      <c r="N6" s="16"/>
      <c r="O6" s="16"/>
    </row>
    <row r="7" spans="1:15" ht="15.75">
      <c r="A7" s="6" t="s">
        <v>91</v>
      </c>
      <c r="B7" s="7">
        <v>90</v>
      </c>
      <c r="C7" s="7">
        <v>1</v>
      </c>
      <c r="D7" s="7">
        <v>95</v>
      </c>
      <c r="E7" s="7">
        <v>1</v>
      </c>
      <c r="F7" s="7">
        <v>90</v>
      </c>
      <c r="G7" s="7">
        <v>1</v>
      </c>
      <c r="H7" s="7">
        <v>90</v>
      </c>
      <c r="I7" s="7">
        <v>1</v>
      </c>
      <c r="J7" s="7">
        <v>95</v>
      </c>
      <c r="K7" s="7">
        <v>1</v>
      </c>
      <c r="L7" s="7">
        <v>94</v>
      </c>
      <c r="M7" s="7">
        <v>1</v>
      </c>
      <c r="N7" s="7">
        <v>5</v>
      </c>
      <c r="O7" s="8">
        <f>95*(B7*C7+D7*E7+F7*G7+H7*I7+J7*K7+L7*M7)/((C7+E7+G7+I7+K7+M7)*100)+N7</f>
        <v>92.716666666666669</v>
      </c>
    </row>
    <row r="8" spans="1:15" ht="15.75">
      <c r="A8" s="2" t="s">
        <v>92</v>
      </c>
      <c r="B8" s="3">
        <v>90</v>
      </c>
      <c r="C8" s="3">
        <v>1</v>
      </c>
      <c r="D8" s="3">
        <v>86</v>
      </c>
      <c r="E8" s="3">
        <v>1</v>
      </c>
      <c r="F8" s="3">
        <v>90</v>
      </c>
      <c r="G8" s="3">
        <v>1</v>
      </c>
      <c r="H8" s="3">
        <v>90</v>
      </c>
      <c r="I8" s="3">
        <v>1</v>
      </c>
      <c r="J8" s="3">
        <v>92</v>
      </c>
      <c r="K8" s="3">
        <v>1</v>
      </c>
      <c r="L8" s="3">
        <v>93</v>
      </c>
      <c r="M8" s="3">
        <v>1</v>
      </c>
      <c r="N8" s="3"/>
      <c r="O8" s="4">
        <f>95*(B8*C8+D8*E8+F8*G8+H8*I8+J8*K8+L8*M8)/((C8+E8+G8+I8+K8+M8)*100)+N8</f>
        <v>85.658333333333331</v>
      </c>
    </row>
    <row r="9" spans="1:15" ht="15.75">
      <c r="A9" s="2" t="s">
        <v>90</v>
      </c>
      <c r="B9" s="3">
        <v>80</v>
      </c>
      <c r="C9" s="3">
        <v>1</v>
      </c>
      <c r="D9" s="3">
        <v>90</v>
      </c>
      <c r="E9" s="3">
        <v>1</v>
      </c>
      <c r="F9" s="3">
        <v>90</v>
      </c>
      <c r="G9" s="3">
        <v>1</v>
      </c>
      <c r="H9" s="3">
        <v>90</v>
      </c>
      <c r="I9" s="3">
        <v>1</v>
      </c>
      <c r="J9" s="3">
        <v>82</v>
      </c>
      <c r="K9" s="3">
        <v>1</v>
      </c>
      <c r="L9" s="3">
        <v>81</v>
      </c>
      <c r="M9" s="3">
        <v>1</v>
      </c>
      <c r="N9" s="3"/>
      <c r="O9" s="4">
        <f>95*(B9*C9+D9*E9+F9*G9+H9*I9+J9*K9+L9*M9)/((C9+E9+G9+I9+K9+M9)*100)+N9</f>
        <v>81.224999999999994</v>
      </c>
    </row>
    <row r="10" spans="1:15" ht="15.7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>
      <c r="A12" s="5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>
        <f>AVERAGE(O7:O9)</f>
        <v>86.533333333333346</v>
      </c>
    </row>
    <row r="13" spans="1:15" ht="15.7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>
      <c r="A14" s="2" t="s">
        <v>15</v>
      </c>
      <c r="B14" s="3" t="s">
        <v>16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</sheetData>
  <sortState ref="A7:O9">
    <sortCondition descending="1" ref="O7"/>
  </sortState>
  <mergeCells count="10">
    <mergeCell ref="O5:O6"/>
    <mergeCell ref="L5:M5"/>
    <mergeCell ref="D5:E5"/>
    <mergeCell ref="A2:O2"/>
    <mergeCell ref="H5:I5"/>
    <mergeCell ref="F5:G5"/>
    <mergeCell ref="B5:C5"/>
    <mergeCell ref="A5:A6"/>
    <mergeCell ref="N5:N6"/>
    <mergeCell ref="J5:K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zoomScale="50" zoomScaleNormal="50" workbookViewId="0">
      <selection activeCell="Q16" sqref="Q16"/>
    </sheetView>
  </sheetViews>
  <sheetFormatPr defaultRowHeight="15"/>
  <cols>
    <col min="1" max="1" width="47" customWidth="1"/>
    <col min="15" max="15" width="15" customWidth="1"/>
  </cols>
  <sheetData>
    <row r="2" spans="1:15">
      <c r="A2" s="18" t="s">
        <v>93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5" spans="1:15" ht="129.94999999999999" customHeight="1">
      <c r="A5" s="15" t="s">
        <v>1</v>
      </c>
      <c r="B5" s="15" t="s">
        <v>2</v>
      </c>
      <c r="C5" s="17"/>
      <c r="D5" s="15" t="s">
        <v>85</v>
      </c>
      <c r="E5" s="17"/>
      <c r="F5" s="15" t="s">
        <v>86</v>
      </c>
      <c r="G5" s="17"/>
      <c r="H5" s="15" t="s">
        <v>87</v>
      </c>
      <c r="I5" s="17"/>
      <c r="J5" s="15" t="s">
        <v>88</v>
      </c>
      <c r="K5" s="17"/>
      <c r="L5" s="15" t="s">
        <v>89</v>
      </c>
      <c r="M5" s="17"/>
      <c r="N5" s="15" t="s">
        <v>7</v>
      </c>
      <c r="O5" s="15" t="s">
        <v>8</v>
      </c>
    </row>
    <row r="6" spans="1:15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" t="s">
        <v>9</v>
      </c>
      <c r="M6" s="1" t="s">
        <v>10</v>
      </c>
      <c r="N6" s="16"/>
      <c r="O6" s="16"/>
    </row>
    <row r="7" spans="1:15" ht="15.75">
      <c r="A7" s="6" t="s">
        <v>95</v>
      </c>
      <c r="B7" s="7">
        <v>90</v>
      </c>
      <c r="C7" s="7">
        <v>1</v>
      </c>
      <c r="D7" s="7">
        <v>90</v>
      </c>
      <c r="E7" s="7">
        <v>1</v>
      </c>
      <c r="F7" s="7">
        <v>90</v>
      </c>
      <c r="G7" s="7">
        <v>1</v>
      </c>
      <c r="H7" s="7">
        <v>90</v>
      </c>
      <c r="I7" s="7">
        <v>1</v>
      </c>
      <c r="J7" s="7">
        <v>95</v>
      </c>
      <c r="K7" s="7">
        <v>1</v>
      </c>
      <c r="L7" s="7">
        <v>96</v>
      </c>
      <c r="M7" s="7">
        <v>1</v>
      </c>
      <c r="N7" s="7"/>
      <c r="O7" s="8">
        <f t="shared" ref="O7:O12" si="0">95*(B7*C7+D7*E7+F7*G7+H7*I7+J7*K7+L7*M7)/((C7+E7+G7+I7+K7+M7)*100)+N7</f>
        <v>87.24166666666666</v>
      </c>
    </row>
    <row r="8" spans="1:15" ht="15.75">
      <c r="A8" s="6" t="s">
        <v>101</v>
      </c>
      <c r="B8" s="7">
        <v>80</v>
      </c>
      <c r="C8" s="7">
        <v>1</v>
      </c>
      <c r="D8" s="7">
        <v>80</v>
      </c>
      <c r="E8" s="7">
        <v>1</v>
      </c>
      <c r="F8" s="7">
        <v>83</v>
      </c>
      <c r="G8" s="7">
        <v>1</v>
      </c>
      <c r="H8" s="7">
        <v>83</v>
      </c>
      <c r="I8" s="7">
        <v>1</v>
      </c>
      <c r="J8" s="7">
        <v>66</v>
      </c>
      <c r="K8" s="7">
        <v>1</v>
      </c>
      <c r="L8" s="7">
        <v>67</v>
      </c>
      <c r="M8" s="7">
        <v>1</v>
      </c>
      <c r="N8" s="7"/>
      <c r="O8" s="8">
        <f t="shared" si="0"/>
        <v>72.674999999999997</v>
      </c>
    </row>
    <row r="9" spans="1:15" ht="15.75">
      <c r="A9" s="6" t="s">
        <v>104</v>
      </c>
      <c r="B9" s="7">
        <v>82</v>
      </c>
      <c r="C9" s="7">
        <v>1</v>
      </c>
      <c r="D9" s="7">
        <v>62</v>
      </c>
      <c r="E9" s="7">
        <v>1</v>
      </c>
      <c r="F9" s="7">
        <v>75</v>
      </c>
      <c r="G9" s="7">
        <v>1</v>
      </c>
      <c r="H9" s="7">
        <v>75</v>
      </c>
      <c r="I9" s="7">
        <v>1</v>
      </c>
      <c r="J9" s="7">
        <v>75</v>
      </c>
      <c r="K9" s="7">
        <v>1</v>
      </c>
      <c r="L9" s="7">
        <v>76</v>
      </c>
      <c r="M9" s="7">
        <v>1</v>
      </c>
      <c r="N9" s="7"/>
      <c r="O9" s="8">
        <f t="shared" si="0"/>
        <v>70.458333333333329</v>
      </c>
    </row>
    <row r="10" spans="1:15" ht="15.75">
      <c r="A10" s="6" t="s">
        <v>97</v>
      </c>
      <c r="B10" s="7">
        <v>82</v>
      </c>
      <c r="C10" s="7">
        <v>1</v>
      </c>
      <c r="D10" s="7">
        <v>72</v>
      </c>
      <c r="E10" s="7">
        <v>1</v>
      </c>
      <c r="F10" s="7">
        <v>70</v>
      </c>
      <c r="G10" s="7">
        <v>1</v>
      </c>
      <c r="H10" s="7">
        <v>73</v>
      </c>
      <c r="I10" s="7">
        <v>1</v>
      </c>
      <c r="J10" s="7">
        <v>70</v>
      </c>
      <c r="K10" s="7">
        <v>1</v>
      </c>
      <c r="L10" s="7">
        <v>71</v>
      </c>
      <c r="M10" s="7">
        <v>1</v>
      </c>
      <c r="N10" s="7"/>
      <c r="O10" s="8">
        <f t="shared" si="0"/>
        <v>69.349999999999994</v>
      </c>
    </row>
    <row r="11" spans="1:15" ht="15.75">
      <c r="A11" s="6" t="s">
        <v>103</v>
      </c>
      <c r="B11" s="7">
        <v>75</v>
      </c>
      <c r="C11" s="7">
        <v>1</v>
      </c>
      <c r="D11" s="7">
        <v>77</v>
      </c>
      <c r="E11" s="7">
        <v>1</v>
      </c>
      <c r="F11" s="7">
        <v>70</v>
      </c>
      <c r="G11" s="7">
        <v>1</v>
      </c>
      <c r="H11" s="7">
        <v>75</v>
      </c>
      <c r="I11" s="7">
        <v>1</v>
      </c>
      <c r="J11" s="7">
        <v>70</v>
      </c>
      <c r="K11" s="7">
        <v>1</v>
      </c>
      <c r="L11" s="7">
        <v>71</v>
      </c>
      <c r="M11" s="7">
        <v>1</v>
      </c>
      <c r="N11" s="7"/>
      <c r="O11" s="8">
        <f t="shared" si="0"/>
        <v>69.349999999999994</v>
      </c>
    </row>
    <row r="12" spans="1:15" ht="15.75">
      <c r="A12" s="2" t="s">
        <v>105</v>
      </c>
      <c r="B12" s="3">
        <v>82</v>
      </c>
      <c r="C12" s="3">
        <v>1</v>
      </c>
      <c r="D12" s="3">
        <v>65</v>
      </c>
      <c r="E12" s="3">
        <v>1</v>
      </c>
      <c r="F12" s="3">
        <v>70</v>
      </c>
      <c r="G12" s="3">
        <v>1</v>
      </c>
      <c r="H12" s="3">
        <v>72</v>
      </c>
      <c r="I12" s="3">
        <v>1</v>
      </c>
      <c r="J12" s="3">
        <v>70</v>
      </c>
      <c r="K12" s="3">
        <v>1</v>
      </c>
      <c r="L12" s="3">
        <v>70</v>
      </c>
      <c r="M12" s="3">
        <v>1</v>
      </c>
      <c r="N12" s="3"/>
      <c r="O12" s="4">
        <f t="shared" si="0"/>
        <v>67.924999999999997</v>
      </c>
    </row>
    <row r="13" spans="1:15" ht="15.75">
      <c r="A13" s="2" t="s">
        <v>94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 ht="15.75">
      <c r="A14" s="2" t="s">
        <v>96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1:15" ht="15.75">
      <c r="A15" s="2" t="s">
        <v>98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</row>
    <row r="16" spans="1:15" ht="15.75">
      <c r="A16" s="2" t="s">
        <v>99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</row>
    <row r="17" spans="1:15" ht="15.75">
      <c r="A17" s="2" t="s">
        <v>100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ht="15.75">
      <c r="A18" s="2" t="s">
        <v>102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/>
    </row>
    <row r="19" spans="1:15" ht="15.7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>
      <c r="A21" s="5" t="s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f>AVERAGE(O7:O18)</f>
        <v>72.833333333333343</v>
      </c>
    </row>
    <row r="22" spans="1:15" ht="15.7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>
      <c r="A23" s="2" t="s">
        <v>15</v>
      </c>
      <c r="B23" s="3" t="s">
        <v>106</v>
      </c>
      <c r="C23" s="3">
        <f>B23*0.4</f>
        <v>4.8000000000000007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</sheetData>
  <sortState ref="A7:O18">
    <sortCondition descending="1" ref="O7"/>
  </sortState>
  <mergeCells count="10">
    <mergeCell ref="O5:O6"/>
    <mergeCell ref="L5:M5"/>
    <mergeCell ref="D5:E5"/>
    <mergeCell ref="A2:O2"/>
    <mergeCell ref="H5:I5"/>
    <mergeCell ref="F5:G5"/>
    <mergeCell ref="B5:C5"/>
    <mergeCell ref="A5:A6"/>
    <mergeCell ref="N5:N6"/>
    <mergeCell ref="J5:K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Середній бал</vt:lpstr>
      <vt:lpstr>АВ-19</vt:lpstr>
      <vt:lpstr>АВ-20ск</vt:lpstr>
      <vt:lpstr>ЕПА-19</vt:lpstr>
      <vt:lpstr>ЕПА-20ск</vt:lpstr>
      <vt:lpstr>МО-19</vt:lpstr>
      <vt:lpstr>МО-20ск</vt:lpstr>
      <vt:lpstr>МЧМ-19</vt:lpstr>
      <vt:lpstr>МЧМ-20ск</vt:lpstr>
      <vt:lpstr>ХТ-19</vt:lpstr>
      <vt:lpstr>ХТ-20ск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study</cp:lastModifiedBy>
  <dcterms:created xsi:type="dcterms:W3CDTF">2023-04-17T10:02:46Z</dcterms:created>
  <dcterms:modified xsi:type="dcterms:W3CDTF">2023-05-02T12:41:54Z</dcterms:modified>
</cp:coreProperties>
</file>