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tabRatio="615" activeTab="4"/>
  </bookViews>
  <sheets>
    <sheet name="Сер.бал" sheetId="1" r:id="rId1"/>
    <sheet name="ІПЗ-21" sheetId="2" r:id="rId2"/>
    <sheet name="ІПЗ-21ск" sheetId="3" r:id="rId3"/>
    <sheet name="КН-21 " sheetId="4" r:id="rId4"/>
    <sheet name="ІПЗ-20" sheetId="5" r:id="rId5"/>
    <sheet name="ІПЗ-20-1ск" sheetId="6" r:id="rId6"/>
    <sheet name="ІПЗ-19-1" sheetId="7" r:id="rId7"/>
    <sheet name="КН-19-1" sheetId="8" r:id="rId8"/>
    <sheet name="ІПЗ-21м" sheetId="9" r:id="rId9"/>
  </sheets>
  <definedNames/>
  <calcPr fullCalcOnLoad="1"/>
</workbook>
</file>

<file path=xl/sharedStrings.xml><?xml version="1.0" encoding="utf-8"?>
<sst xmlns="http://schemas.openxmlformats.org/spreadsheetml/2006/main" count="221" uniqueCount="88">
  <si>
    <t>ПІБ</t>
  </si>
  <si>
    <t>Оцінка</t>
  </si>
  <si>
    <t>Середній прохідний бал по факультету для груп, де навчається 1 студент за кошти держзамовлення</t>
  </si>
  <si>
    <t>Всього</t>
  </si>
  <si>
    <t>Плахтій Владислав Олександрович</t>
  </si>
  <si>
    <t>Середнє значення</t>
  </si>
  <si>
    <t>Гора Максим Юрійович</t>
  </si>
  <si>
    <t>Дмитренко Олексій Кирилович</t>
  </si>
  <si>
    <t>ІПЗ-21-1</t>
  </si>
  <si>
    <t>Волошин Данило Андрійович</t>
  </si>
  <si>
    <t>Омельяненко Юлія Владиславівна</t>
  </si>
  <si>
    <t>Офіцеров Олександр Євгенійович</t>
  </si>
  <si>
    <t>Айвазян Денис Едуардович</t>
  </si>
  <si>
    <t>Гушко Олексій Сергійович</t>
  </si>
  <si>
    <t>Дашко Ангеліна Сергіївна</t>
  </si>
  <si>
    <t>ІПЗ-21ск</t>
  </si>
  <si>
    <t>Бакаліна Валерія Андріївна</t>
  </si>
  <si>
    <t>Коваль Віктор Павлович</t>
  </si>
  <si>
    <t>Моторін Богдан Олександрович</t>
  </si>
  <si>
    <t>КН-21</t>
  </si>
  <si>
    <t>Бурей Юлія Степанівна</t>
  </si>
  <si>
    <t>Коліогло Катерина Вячеславівна</t>
  </si>
  <si>
    <t>Мироненко Тимур Ігорович</t>
  </si>
  <si>
    <t>Міщенко Олена Михайлівна</t>
  </si>
  <si>
    <t>Авагумян Тигран Романович</t>
  </si>
  <si>
    <t>Бухалець Олександр Миколайович</t>
  </si>
  <si>
    <t>Кондратюк Ярослав Сергійович</t>
  </si>
  <si>
    <t>Саглаєв Іван Володимирович</t>
  </si>
  <si>
    <t>Столяр Богдан Русланович</t>
  </si>
  <si>
    <t>Суковач Ігор Сергійович</t>
  </si>
  <si>
    <t>Теленик Олексій Олександрович</t>
  </si>
  <si>
    <t>Тімофєєв Олександр Олександрович</t>
  </si>
  <si>
    <t>Чуплий Ілля Олександрович</t>
  </si>
  <si>
    <t>Дегтяров Артем Олександрович</t>
  </si>
  <si>
    <t>Білий Ярослав Олександрович</t>
  </si>
  <si>
    <t>Хромичкіна Анастасія Олександрівна</t>
  </si>
  <si>
    <t>Щепілова Карина Юріївна</t>
  </si>
  <si>
    <t>Швидкий Михайло Юрійович</t>
  </si>
  <si>
    <t>Король Вячеслав Ігорович</t>
  </si>
  <si>
    <t>Саригін Ярослав Анатолійович</t>
  </si>
  <si>
    <t>Нелепченко Вадим Олександрович</t>
  </si>
  <si>
    <t>Сенько Владислав Михайлович</t>
  </si>
  <si>
    <t>Дод.  бали</t>
  </si>
  <si>
    <t>Бали рейтингу</t>
  </si>
  <si>
    <t>Кредити</t>
  </si>
  <si>
    <t>Католіченко Анастасія Сергіївна</t>
  </si>
  <si>
    <t>Рижак Артем Васильович</t>
  </si>
  <si>
    <t>Тараненко Владислав Дмитрович</t>
  </si>
  <si>
    <t>ІПЗ-20</t>
  </si>
  <si>
    <t>Дмитрієв Олексій Володимирович</t>
  </si>
  <si>
    <t>Шабан Юлія Дмитрівна</t>
  </si>
  <si>
    <t>Істранін Андрій Юрійович</t>
  </si>
  <si>
    <t>ІПЗ-20-1ск</t>
  </si>
  <si>
    <t>Донченко Олексій Олександрович</t>
  </si>
  <si>
    <t>Майдан Владислав Юрійович</t>
  </si>
  <si>
    <t>Степанов Олександр Петрович</t>
  </si>
  <si>
    <t>ІПЗ-19-1</t>
  </si>
  <si>
    <t>Клюй Вадим Сергійович</t>
  </si>
  <si>
    <t>Колєснік Дмитро Олегович</t>
  </si>
  <si>
    <t>Мазяр Олександр Володимирович</t>
  </si>
  <si>
    <t>КН-19-1</t>
  </si>
  <si>
    <t>Тульчевський Михайло Романович</t>
  </si>
  <si>
    <t>Вища математика</t>
  </si>
  <si>
    <t>Дискретна математика</t>
  </si>
  <si>
    <t>Web-додатки з використанням сучасних фреймворків</t>
  </si>
  <si>
    <t>ІПЗ-21-1м</t>
  </si>
  <si>
    <t>Основи програмування на С++</t>
  </si>
  <si>
    <t>Історія української державності</t>
  </si>
  <si>
    <t>Архітектура комп'ютера та вбудовані мікропроцесорні системи з використанням Arduino</t>
  </si>
  <si>
    <t>Чисельні методи при програмуванні</t>
  </si>
  <si>
    <t>Технології WEB-програмування</t>
  </si>
  <si>
    <t>Іноземна мова</t>
  </si>
  <si>
    <t>WEB-дизайн</t>
  </si>
  <si>
    <t>WEB-програмування (К/р)</t>
  </si>
  <si>
    <t>Програмування Python</t>
  </si>
  <si>
    <t>Технології WEB-програмування (К/р)</t>
  </si>
  <si>
    <t>Архітектура комп'ютера иа вбудовані мікропроцесорні системи з використанням Arduino</t>
  </si>
  <si>
    <t>Бази даних</t>
  </si>
  <si>
    <t>Бази даних (К/р)</t>
  </si>
  <si>
    <t>Операційні системи та безпека даних</t>
  </si>
  <si>
    <t>Основи програмування на мові С#</t>
  </si>
  <si>
    <t>Технології розробки WEB-систем</t>
  </si>
  <si>
    <t>Методи обчислювальної математики (Calculation)</t>
  </si>
  <si>
    <t>Програмування 3D-графіки  для нативних (OpenGL), Web (WebGL) та Android-додатків (OpenGL ES) з використанням шейдерів</t>
  </si>
  <si>
    <t>Фреймворки на основі C# (ASP .NET, ASP .NET CORE)</t>
  </si>
  <si>
    <t xml:space="preserve">Розробка Android-додатків </t>
  </si>
  <si>
    <t>Об'єктно-орієнтоване програмування на С++ (К/р)</t>
  </si>
  <si>
    <t>Фреймворки на основі C# (ASP .NET, ASP .NET CORE) (К/р)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</si>
</sst>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1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77" fontId="2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77" fontId="10" fillId="0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1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177" fontId="6" fillId="35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875" style="0" customWidth="1"/>
    <col min="2" max="2" width="22.75390625" style="0" customWidth="1"/>
  </cols>
  <sheetData>
    <row r="2" ht="69" customHeight="1">
      <c r="B2" s="2" t="s">
        <v>2</v>
      </c>
    </row>
    <row r="3" ht="12.75">
      <c r="B3" s="4"/>
    </row>
    <row r="4" spans="1:2" ht="12.75">
      <c r="A4" s="1"/>
      <c r="B4" s="14">
        <f>AVERAGE('ІПЗ-21'!O22,'ІПЗ-21ск'!O11,'КН-21 '!O13,'ІПЗ-20'!O14,'ІПЗ-20-1ск'!O11,'ІПЗ-19-1'!O11,'КН-19-1'!O9,'ІПЗ-21м'!Q20)</f>
        <v>81.11305994352868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1"/>
  <sheetViews>
    <sheetView zoomScale="60" zoomScaleNormal="60" zoomScalePageLayoutView="0" workbookViewId="0" topLeftCell="A4">
      <selection activeCell="A9" sqref="A9"/>
    </sheetView>
  </sheetViews>
  <sheetFormatPr defaultColWidth="9.00390625" defaultRowHeight="12.75"/>
  <cols>
    <col min="1" max="1" width="24.125" style="0" customWidth="1"/>
    <col min="2" max="2" width="6.375" style="0" customWidth="1"/>
    <col min="3" max="3" width="7.625" style="0" bestFit="1" customWidth="1"/>
    <col min="4" max="4" width="6.75390625" style="0" customWidth="1"/>
    <col min="5" max="5" width="7.125" style="0" customWidth="1"/>
    <col min="6" max="6" width="6.875" style="0" customWidth="1"/>
    <col min="7" max="11" width="7.00390625" style="0" customWidth="1"/>
    <col min="12" max="12" width="6.625" style="0" customWidth="1"/>
    <col min="13" max="13" width="7.625" style="0" bestFit="1" customWidth="1"/>
    <col min="14" max="14" width="6.375" style="0" customWidth="1"/>
    <col min="15" max="15" width="11.875" style="0" bestFit="1" customWidth="1"/>
  </cols>
  <sheetData>
    <row r="2" spans="1:15" ht="18.75">
      <c r="A2" s="57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52.5" customHeight="1">
      <c r="A5" s="58" t="s">
        <v>0</v>
      </c>
      <c r="B5" s="59" t="s">
        <v>66</v>
      </c>
      <c r="C5" s="59"/>
      <c r="D5" s="59" t="s">
        <v>62</v>
      </c>
      <c r="E5" s="59"/>
      <c r="F5" s="59" t="s">
        <v>67</v>
      </c>
      <c r="G5" s="59"/>
      <c r="H5" s="60"/>
      <c r="I5" s="61"/>
      <c r="J5" s="59"/>
      <c r="K5" s="59"/>
      <c r="L5" s="59"/>
      <c r="M5" s="59"/>
      <c r="N5" s="59" t="s">
        <v>42</v>
      </c>
      <c r="O5" s="59" t="s">
        <v>43</v>
      </c>
      <c r="P5" s="3"/>
    </row>
    <row r="6" spans="1:16" ht="15.75" customHeight="1">
      <c r="A6" s="58"/>
      <c r="B6" s="9" t="s">
        <v>1</v>
      </c>
      <c r="C6" s="9" t="s">
        <v>44</v>
      </c>
      <c r="D6" s="9" t="s">
        <v>1</v>
      </c>
      <c r="E6" s="9" t="s">
        <v>44</v>
      </c>
      <c r="F6" s="9" t="s">
        <v>1</v>
      </c>
      <c r="G6" s="9" t="s">
        <v>44</v>
      </c>
      <c r="H6" s="9" t="s">
        <v>1</v>
      </c>
      <c r="I6" s="9" t="s">
        <v>44</v>
      </c>
      <c r="J6" s="9" t="s">
        <v>1</v>
      </c>
      <c r="K6" s="9" t="s">
        <v>44</v>
      </c>
      <c r="L6" s="9" t="s">
        <v>1</v>
      </c>
      <c r="M6" s="9" t="s">
        <v>44</v>
      </c>
      <c r="N6" s="59"/>
      <c r="O6" s="59"/>
      <c r="P6" s="4"/>
    </row>
    <row r="7" spans="1:16" s="10" customFormat="1" ht="31.5">
      <c r="A7" s="35" t="s">
        <v>10</v>
      </c>
      <c r="B7" s="36">
        <v>100</v>
      </c>
      <c r="C7" s="37">
        <v>1</v>
      </c>
      <c r="D7" s="37">
        <v>95</v>
      </c>
      <c r="E7" s="37">
        <v>1</v>
      </c>
      <c r="F7" s="37">
        <v>100</v>
      </c>
      <c r="G7" s="37">
        <v>1</v>
      </c>
      <c r="H7" s="37"/>
      <c r="I7" s="37"/>
      <c r="J7" s="37"/>
      <c r="K7" s="37"/>
      <c r="L7" s="37"/>
      <c r="M7" s="37"/>
      <c r="N7" s="37"/>
      <c r="O7" s="38">
        <f aca="true" t="shared" si="0" ref="O7:O19">95*(B7*C7+D7*E7+F7*G7+L7*M7+H7*I7+J7*K7)/((C7+E7+G7+M7+I7+K7)*100)+N7</f>
        <v>93.41666666666667</v>
      </c>
      <c r="P7" s="4"/>
    </row>
    <row r="8" spans="1:16" s="10" customFormat="1" ht="31.5">
      <c r="A8" s="35" t="s">
        <v>35</v>
      </c>
      <c r="B8" s="36">
        <v>100</v>
      </c>
      <c r="C8" s="37">
        <v>1</v>
      </c>
      <c r="D8" s="37">
        <v>95</v>
      </c>
      <c r="E8" s="37">
        <v>1</v>
      </c>
      <c r="F8" s="37">
        <v>90</v>
      </c>
      <c r="G8" s="37">
        <v>1</v>
      </c>
      <c r="H8" s="37"/>
      <c r="I8" s="37"/>
      <c r="J8" s="37"/>
      <c r="K8" s="37"/>
      <c r="L8" s="37"/>
      <c r="M8" s="37"/>
      <c r="N8" s="37">
        <v>3</v>
      </c>
      <c r="O8" s="38">
        <f t="shared" si="0"/>
        <v>93.25</v>
      </c>
      <c r="P8" s="4"/>
    </row>
    <row r="9" spans="1:16" s="10" customFormat="1" ht="31.5">
      <c r="A9" s="35" t="s">
        <v>13</v>
      </c>
      <c r="B9" s="36">
        <v>100</v>
      </c>
      <c r="C9" s="37">
        <v>1</v>
      </c>
      <c r="D9" s="37">
        <v>95</v>
      </c>
      <c r="E9" s="37">
        <v>1</v>
      </c>
      <c r="F9" s="37">
        <v>95</v>
      </c>
      <c r="G9" s="37">
        <v>1</v>
      </c>
      <c r="H9" s="37"/>
      <c r="I9" s="37"/>
      <c r="J9" s="37"/>
      <c r="K9" s="37"/>
      <c r="L9" s="37"/>
      <c r="M9" s="37"/>
      <c r="N9" s="37"/>
      <c r="O9" s="38">
        <f t="shared" si="0"/>
        <v>91.83333333333333</v>
      </c>
      <c r="P9" s="4"/>
    </row>
    <row r="10" spans="1:16" s="10" customFormat="1" ht="33.75" customHeight="1">
      <c r="A10" s="35" t="s">
        <v>14</v>
      </c>
      <c r="B10" s="36">
        <v>100</v>
      </c>
      <c r="C10" s="37">
        <v>1</v>
      </c>
      <c r="D10" s="37">
        <v>95</v>
      </c>
      <c r="E10" s="37">
        <v>1</v>
      </c>
      <c r="F10" s="37">
        <v>90</v>
      </c>
      <c r="G10" s="37">
        <v>1</v>
      </c>
      <c r="H10" s="37"/>
      <c r="I10" s="37"/>
      <c r="J10" s="37"/>
      <c r="K10" s="37"/>
      <c r="L10" s="37"/>
      <c r="M10" s="37"/>
      <c r="N10" s="37"/>
      <c r="O10" s="38">
        <f t="shared" si="0"/>
        <v>90.25</v>
      </c>
      <c r="P10" s="4"/>
    </row>
    <row r="11" spans="1:16" s="10" customFormat="1" ht="31.5">
      <c r="A11" s="35" t="s">
        <v>36</v>
      </c>
      <c r="B11" s="36">
        <v>95</v>
      </c>
      <c r="C11" s="37">
        <v>1</v>
      </c>
      <c r="D11" s="37">
        <v>90</v>
      </c>
      <c r="E11" s="37">
        <v>1</v>
      </c>
      <c r="F11" s="37">
        <v>90</v>
      </c>
      <c r="G11" s="37">
        <v>1</v>
      </c>
      <c r="H11" s="37"/>
      <c r="I11" s="37"/>
      <c r="J11" s="37"/>
      <c r="K11" s="37"/>
      <c r="L11" s="37"/>
      <c r="M11" s="37"/>
      <c r="N11" s="37">
        <v>3</v>
      </c>
      <c r="O11" s="38">
        <f t="shared" si="0"/>
        <v>90.08333333333333</v>
      </c>
      <c r="P11" s="4"/>
    </row>
    <row r="12" spans="1:16" s="10" customFormat="1" ht="31.5">
      <c r="A12" s="22" t="s">
        <v>9</v>
      </c>
      <c r="B12" s="26">
        <v>100</v>
      </c>
      <c r="C12" s="7">
        <v>1</v>
      </c>
      <c r="D12" s="7">
        <v>90</v>
      </c>
      <c r="E12" s="7">
        <v>1</v>
      </c>
      <c r="F12" s="7">
        <v>90</v>
      </c>
      <c r="G12" s="7">
        <v>1</v>
      </c>
      <c r="H12" s="7"/>
      <c r="I12" s="7"/>
      <c r="J12" s="7"/>
      <c r="K12" s="7"/>
      <c r="L12" s="7"/>
      <c r="M12" s="7"/>
      <c r="N12" s="7"/>
      <c r="O12" s="16">
        <f t="shared" si="0"/>
        <v>88.66666666666667</v>
      </c>
      <c r="P12" s="4"/>
    </row>
    <row r="13" spans="1:16" s="10" customFormat="1" ht="31.5">
      <c r="A13" s="22" t="s">
        <v>11</v>
      </c>
      <c r="B13" s="26">
        <v>100</v>
      </c>
      <c r="C13" s="7">
        <v>1</v>
      </c>
      <c r="D13" s="7">
        <v>90</v>
      </c>
      <c r="E13" s="7">
        <v>1</v>
      </c>
      <c r="F13" s="7">
        <v>78</v>
      </c>
      <c r="G13" s="7">
        <v>1</v>
      </c>
      <c r="H13" s="7"/>
      <c r="I13" s="7"/>
      <c r="J13" s="7"/>
      <c r="K13" s="7"/>
      <c r="L13" s="7"/>
      <c r="M13" s="7"/>
      <c r="N13" s="7"/>
      <c r="O13" s="16">
        <f t="shared" si="0"/>
        <v>84.86666666666666</v>
      </c>
      <c r="P13" s="4"/>
    </row>
    <row r="14" spans="1:16" s="10" customFormat="1" ht="31.5">
      <c r="A14" s="22" t="s">
        <v>39</v>
      </c>
      <c r="B14" s="26">
        <v>93</v>
      </c>
      <c r="C14" s="7">
        <v>1</v>
      </c>
      <c r="D14" s="7">
        <v>95</v>
      </c>
      <c r="E14" s="7">
        <v>1</v>
      </c>
      <c r="F14" s="7">
        <v>79</v>
      </c>
      <c r="G14" s="7">
        <v>1</v>
      </c>
      <c r="H14" s="7"/>
      <c r="I14" s="7"/>
      <c r="J14" s="7"/>
      <c r="K14" s="7"/>
      <c r="L14" s="7"/>
      <c r="M14" s="7"/>
      <c r="N14" s="7"/>
      <c r="O14" s="16">
        <f t="shared" si="0"/>
        <v>84.55</v>
      </c>
      <c r="P14" s="4"/>
    </row>
    <row r="15" spans="1:16" s="10" customFormat="1" ht="31.5">
      <c r="A15" s="22" t="s">
        <v>34</v>
      </c>
      <c r="B15" s="26">
        <v>95</v>
      </c>
      <c r="C15" s="7">
        <v>1</v>
      </c>
      <c r="D15" s="7">
        <v>85</v>
      </c>
      <c r="E15" s="7">
        <v>1</v>
      </c>
      <c r="F15" s="7">
        <v>76</v>
      </c>
      <c r="G15" s="7">
        <v>1</v>
      </c>
      <c r="H15" s="7"/>
      <c r="I15" s="7"/>
      <c r="J15" s="7"/>
      <c r="K15" s="7"/>
      <c r="L15" s="7"/>
      <c r="M15" s="7"/>
      <c r="N15" s="7"/>
      <c r="O15" s="16">
        <f t="shared" si="0"/>
        <v>81.06666666666666</v>
      </c>
      <c r="P15" s="4"/>
    </row>
    <row r="16" spans="1:16" s="10" customFormat="1" ht="31.5">
      <c r="A16" s="22" t="s">
        <v>37</v>
      </c>
      <c r="B16" s="26">
        <v>90</v>
      </c>
      <c r="C16" s="7">
        <v>1</v>
      </c>
      <c r="D16" s="7">
        <v>84</v>
      </c>
      <c r="E16" s="7">
        <v>1</v>
      </c>
      <c r="F16" s="7">
        <v>78</v>
      </c>
      <c r="G16" s="7">
        <v>1</v>
      </c>
      <c r="H16" s="7"/>
      <c r="I16" s="7"/>
      <c r="J16" s="7"/>
      <c r="K16" s="7"/>
      <c r="L16" s="7"/>
      <c r="M16" s="7"/>
      <c r="N16" s="7"/>
      <c r="O16" s="16">
        <f t="shared" si="0"/>
        <v>79.8</v>
      </c>
      <c r="P16" s="4"/>
    </row>
    <row r="17" spans="1:16" s="10" customFormat="1" ht="31.5">
      <c r="A17" s="34" t="s">
        <v>12</v>
      </c>
      <c r="B17" s="26">
        <v>70</v>
      </c>
      <c r="C17" s="7">
        <v>1</v>
      </c>
      <c r="D17" s="7">
        <v>90</v>
      </c>
      <c r="E17" s="7">
        <v>1</v>
      </c>
      <c r="F17" s="7">
        <v>80</v>
      </c>
      <c r="G17" s="7">
        <v>1</v>
      </c>
      <c r="H17" s="7"/>
      <c r="I17" s="7"/>
      <c r="J17" s="7"/>
      <c r="K17" s="7"/>
      <c r="L17" s="7"/>
      <c r="M17" s="7"/>
      <c r="N17" s="7"/>
      <c r="O17" s="16">
        <f t="shared" si="0"/>
        <v>76</v>
      </c>
      <c r="P17" s="4"/>
    </row>
    <row r="18" spans="1:16" s="10" customFormat="1" ht="31.5">
      <c r="A18" s="22" t="s">
        <v>38</v>
      </c>
      <c r="B18" s="26">
        <v>75</v>
      </c>
      <c r="C18" s="7">
        <v>1</v>
      </c>
      <c r="D18" s="7">
        <v>74</v>
      </c>
      <c r="E18" s="7">
        <v>1</v>
      </c>
      <c r="F18" s="7">
        <v>90</v>
      </c>
      <c r="G18" s="7">
        <v>1</v>
      </c>
      <c r="H18" s="7"/>
      <c r="I18" s="7"/>
      <c r="J18" s="7"/>
      <c r="K18" s="7"/>
      <c r="L18" s="7"/>
      <c r="M18" s="7"/>
      <c r="N18" s="7"/>
      <c r="O18" s="16">
        <f t="shared" si="0"/>
        <v>75.68333333333334</v>
      </c>
      <c r="P18" s="4"/>
    </row>
    <row r="19" spans="1:16" s="10" customFormat="1" ht="31.5">
      <c r="A19" s="22" t="s">
        <v>40</v>
      </c>
      <c r="B19" s="26">
        <v>90</v>
      </c>
      <c r="C19" s="7">
        <v>1</v>
      </c>
      <c r="D19" s="7">
        <v>68</v>
      </c>
      <c r="E19" s="7">
        <v>1</v>
      </c>
      <c r="F19" s="7">
        <v>77</v>
      </c>
      <c r="G19" s="7">
        <v>1</v>
      </c>
      <c r="H19" s="7"/>
      <c r="I19" s="7"/>
      <c r="J19" s="7"/>
      <c r="K19" s="7"/>
      <c r="L19" s="7"/>
      <c r="M19" s="7"/>
      <c r="N19" s="7"/>
      <c r="O19" s="16">
        <f t="shared" si="0"/>
        <v>74.41666666666667</v>
      </c>
      <c r="P19" s="4"/>
    </row>
    <row r="20" spans="1:16" s="10" customFormat="1" ht="31.5">
      <c r="A20" s="34" t="s">
        <v>33</v>
      </c>
      <c r="B20" s="26"/>
      <c r="C20" s="7">
        <v>1</v>
      </c>
      <c r="D20" s="7"/>
      <c r="E20" s="7">
        <v>1</v>
      </c>
      <c r="F20" s="7"/>
      <c r="G20" s="7">
        <v>1</v>
      </c>
      <c r="H20" s="7"/>
      <c r="I20" s="7"/>
      <c r="J20" s="7"/>
      <c r="K20" s="7"/>
      <c r="L20" s="7"/>
      <c r="M20" s="7"/>
      <c r="N20" s="7"/>
      <c r="O20" s="16"/>
      <c r="P20" s="4"/>
    </row>
    <row r="21" spans="1:16" s="10" customFormat="1" ht="15.75">
      <c r="A21" s="18"/>
      <c r="B21" s="16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/>
      <c r="P21" s="4"/>
    </row>
    <row r="22" spans="1:16" ht="12.75">
      <c r="A22" s="15" t="s">
        <v>5</v>
      </c>
      <c r="B22" s="1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7">
        <f>AVERAGE(O7:O20)</f>
        <v>84.91410256410258</v>
      </c>
      <c r="P22" s="3"/>
    </row>
    <row r="23" spans="1:16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"/>
    </row>
    <row r="24" spans="1:16" s="10" customFormat="1" ht="12.75">
      <c r="A24" s="21" t="s">
        <v>3</v>
      </c>
      <c r="B24" s="21">
        <v>14</v>
      </c>
      <c r="C24" s="21">
        <f>B24*0.4</f>
        <v>5.6000000000000005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4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0.375" style="0" customWidth="1"/>
    <col min="2" max="2" width="10.125" style="0" customWidth="1"/>
    <col min="3" max="3" width="7.625" style="0" bestFit="1" customWidth="1"/>
    <col min="4" max="4" width="6.75390625" style="0" customWidth="1"/>
    <col min="5" max="5" width="7.125" style="0" customWidth="1"/>
    <col min="6" max="6" width="6.875" style="0" customWidth="1"/>
    <col min="7" max="9" width="7.00390625" style="0" customWidth="1"/>
    <col min="10" max="10" width="6.375" style="0" customWidth="1"/>
    <col min="11" max="11" width="11.875" style="0" bestFit="1" customWidth="1"/>
  </cols>
  <sheetData>
    <row r="2" spans="1:11" ht="18.75">
      <c r="A2" s="57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1:12" s="1" customFormat="1" ht="6.75" customHeight="1">
      <c r="A4"/>
      <c r="B4"/>
      <c r="C4"/>
      <c r="D4"/>
      <c r="E4"/>
      <c r="F4"/>
      <c r="G4"/>
      <c r="H4"/>
      <c r="I4"/>
      <c r="J4"/>
      <c r="K4"/>
      <c r="L4" s="2"/>
    </row>
    <row r="5" spans="1:15" ht="71.25" customHeight="1">
      <c r="A5" s="65" t="s">
        <v>0</v>
      </c>
      <c r="B5" s="62" t="s">
        <v>68</v>
      </c>
      <c r="C5" s="62"/>
      <c r="D5" s="63" t="s">
        <v>69</v>
      </c>
      <c r="E5" s="64"/>
      <c r="F5" s="63" t="s">
        <v>70</v>
      </c>
      <c r="G5" s="64"/>
      <c r="H5" s="62" t="s">
        <v>71</v>
      </c>
      <c r="I5" s="62"/>
      <c r="J5" s="63" t="s">
        <v>72</v>
      </c>
      <c r="K5" s="64"/>
      <c r="L5" s="63" t="s">
        <v>73</v>
      </c>
      <c r="M5" s="64"/>
      <c r="N5" s="62" t="s">
        <v>42</v>
      </c>
      <c r="O5" s="62" t="s">
        <v>43</v>
      </c>
    </row>
    <row r="6" spans="1:15" ht="15.75" customHeight="1">
      <c r="A6" s="65"/>
      <c r="B6" s="7" t="s">
        <v>1</v>
      </c>
      <c r="C6" s="7" t="s">
        <v>44</v>
      </c>
      <c r="D6" s="7" t="s">
        <v>1</v>
      </c>
      <c r="E6" s="7" t="s">
        <v>44</v>
      </c>
      <c r="F6" s="7" t="s">
        <v>1</v>
      </c>
      <c r="G6" s="7" t="s">
        <v>44</v>
      </c>
      <c r="H6" s="7" t="s">
        <v>1</v>
      </c>
      <c r="I6" s="7" t="s">
        <v>44</v>
      </c>
      <c r="J6" s="7" t="s">
        <v>1</v>
      </c>
      <c r="K6" s="7" t="s">
        <v>44</v>
      </c>
      <c r="L6" s="7" t="s">
        <v>1</v>
      </c>
      <c r="M6" s="7" t="s">
        <v>44</v>
      </c>
      <c r="N6" s="62"/>
      <c r="O6" s="62"/>
    </row>
    <row r="7" spans="1:15" s="10" customFormat="1" ht="31.5">
      <c r="A7" s="22" t="s">
        <v>16</v>
      </c>
      <c r="B7" s="26">
        <v>70</v>
      </c>
      <c r="C7" s="7">
        <v>1</v>
      </c>
      <c r="D7" s="7">
        <v>90</v>
      </c>
      <c r="E7" s="7">
        <v>1</v>
      </c>
      <c r="F7" s="7">
        <v>90</v>
      </c>
      <c r="G7" s="7">
        <v>1</v>
      </c>
      <c r="H7" s="7">
        <v>90</v>
      </c>
      <c r="I7" s="7">
        <v>1</v>
      </c>
      <c r="J7" s="7">
        <v>95</v>
      </c>
      <c r="K7" s="7">
        <v>1</v>
      </c>
      <c r="L7" s="7">
        <v>90</v>
      </c>
      <c r="M7" s="7">
        <v>1</v>
      </c>
      <c r="N7" s="7"/>
      <c r="O7" s="16">
        <f>95*(B7*C7+D7*E7+F7*G7+H7*I7+J7*K7+L7*M7)/((C7+E7+G7+I7+K7+M7)*100)+N7</f>
        <v>83.125</v>
      </c>
    </row>
    <row r="8" spans="1:15" s="10" customFormat="1" ht="31.5">
      <c r="A8" s="35" t="s">
        <v>17</v>
      </c>
      <c r="B8" s="36">
        <v>73</v>
      </c>
      <c r="C8" s="37">
        <v>1</v>
      </c>
      <c r="D8" s="37">
        <v>90</v>
      </c>
      <c r="E8" s="37">
        <v>1</v>
      </c>
      <c r="F8" s="37">
        <v>100</v>
      </c>
      <c r="G8" s="37">
        <v>1</v>
      </c>
      <c r="H8" s="37">
        <v>90</v>
      </c>
      <c r="I8" s="37">
        <v>1</v>
      </c>
      <c r="J8" s="37">
        <v>99</v>
      </c>
      <c r="K8" s="37">
        <v>1</v>
      </c>
      <c r="L8" s="37">
        <v>100</v>
      </c>
      <c r="M8" s="37">
        <v>1</v>
      </c>
      <c r="N8" s="37"/>
      <c r="O8" s="38">
        <f>95*(B8*C8+D8*E8+F8*G8+H8*I8+J8*K8+L8*M8)/((C8+E8+G8+I8+K8+M8)*100)+N8</f>
        <v>87.4</v>
      </c>
    </row>
    <row r="9" spans="1:15" s="10" customFormat="1" ht="31.5">
      <c r="A9" s="34" t="s">
        <v>18</v>
      </c>
      <c r="B9" s="26"/>
      <c r="C9" s="7">
        <v>1</v>
      </c>
      <c r="D9" s="7"/>
      <c r="E9" s="7">
        <v>1</v>
      </c>
      <c r="F9" s="7"/>
      <c r="G9" s="7">
        <v>1</v>
      </c>
      <c r="H9" s="7"/>
      <c r="I9" s="7">
        <v>1</v>
      </c>
      <c r="J9" s="7"/>
      <c r="K9" s="7">
        <v>1</v>
      </c>
      <c r="L9" s="7"/>
      <c r="M9" s="7">
        <v>1</v>
      </c>
      <c r="N9" s="7"/>
      <c r="O9" s="16"/>
    </row>
    <row r="10" spans="1:15" s="10" customFormat="1" ht="15.75">
      <c r="A10" s="18"/>
      <c r="B10" s="1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6"/>
    </row>
    <row r="11" spans="1:15" ht="12.75">
      <c r="A11" s="15" t="s">
        <v>5</v>
      </c>
      <c r="B11" s="20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7">
        <f>AVERAGE(O7:O9)</f>
        <v>85.2625</v>
      </c>
    </row>
    <row r="12" spans="1:15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2.75">
      <c r="A13" s="8" t="s">
        <v>3</v>
      </c>
      <c r="B13" s="8">
        <v>3</v>
      </c>
      <c r="C13" s="8">
        <f>B13*0.4</f>
        <v>1.2000000000000002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</sheetData>
  <sheetProtection/>
  <mergeCells count="10">
    <mergeCell ref="N5:N6"/>
    <mergeCell ref="O5:O6"/>
    <mergeCell ref="J5:K5"/>
    <mergeCell ref="L5:M5"/>
    <mergeCell ref="A2:K2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2"/>
  <sheetViews>
    <sheetView zoomScale="90" zoomScaleNormal="90" zoomScalePageLayoutView="0" workbookViewId="0" topLeftCell="A1">
      <selection activeCell="C16" sqref="C16"/>
    </sheetView>
  </sheetViews>
  <sheetFormatPr defaultColWidth="9.00390625" defaultRowHeight="12.75"/>
  <cols>
    <col min="1" max="1" width="23.625" style="0" customWidth="1"/>
    <col min="2" max="2" width="6.375" style="0" customWidth="1"/>
    <col min="3" max="3" width="7.625" style="0" bestFit="1" customWidth="1"/>
    <col min="4" max="4" width="6.75390625" style="0" customWidth="1"/>
    <col min="5" max="5" width="7.125" style="0" customWidth="1"/>
    <col min="6" max="6" width="6.875" style="0" customWidth="1"/>
    <col min="7" max="11" width="7.00390625" style="0" customWidth="1"/>
    <col min="12" max="12" width="6.625" style="0" customWidth="1"/>
    <col min="13" max="13" width="7.625" style="0" bestFit="1" customWidth="1"/>
    <col min="14" max="14" width="6.375" style="0" customWidth="1"/>
    <col min="15" max="15" width="11.875" style="0" bestFit="1" customWidth="1"/>
  </cols>
  <sheetData>
    <row r="2" spans="1:15" ht="18.75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60.75" customHeight="1">
      <c r="A5" s="65" t="s">
        <v>0</v>
      </c>
      <c r="B5" s="62" t="s">
        <v>63</v>
      </c>
      <c r="C5" s="62"/>
      <c r="D5" s="63" t="s">
        <v>67</v>
      </c>
      <c r="E5" s="64"/>
      <c r="F5" s="63" t="s">
        <v>74</v>
      </c>
      <c r="G5" s="64"/>
      <c r="H5" s="62"/>
      <c r="I5" s="62"/>
      <c r="J5" s="62"/>
      <c r="K5" s="62"/>
      <c r="L5" s="62"/>
      <c r="M5" s="62"/>
      <c r="N5" s="62" t="s">
        <v>42</v>
      </c>
      <c r="O5" s="62" t="s">
        <v>43</v>
      </c>
      <c r="P5" s="3"/>
    </row>
    <row r="6" spans="1:16" ht="15.75" customHeight="1">
      <c r="A6" s="65"/>
      <c r="B6" s="7" t="s">
        <v>1</v>
      </c>
      <c r="C6" s="7" t="s">
        <v>44</v>
      </c>
      <c r="D6" s="7" t="s">
        <v>1</v>
      </c>
      <c r="E6" s="7" t="s">
        <v>44</v>
      </c>
      <c r="F6" s="7" t="s">
        <v>1</v>
      </c>
      <c r="G6" s="7" t="s">
        <v>44</v>
      </c>
      <c r="H6" s="7" t="s">
        <v>1</v>
      </c>
      <c r="I6" s="7" t="s">
        <v>44</v>
      </c>
      <c r="J6" s="7" t="s">
        <v>1</v>
      </c>
      <c r="K6" s="7" t="s">
        <v>44</v>
      </c>
      <c r="L6" s="7" t="s">
        <v>1</v>
      </c>
      <c r="M6" s="7" t="s">
        <v>44</v>
      </c>
      <c r="N6" s="62"/>
      <c r="O6" s="62"/>
      <c r="P6" s="4"/>
    </row>
    <row r="7" spans="1:16" s="10" customFormat="1" ht="31.5">
      <c r="A7" s="22" t="s">
        <v>20</v>
      </c>
      <c r="B7" s="26">
        <v>90</v>
      </c>
      <c r="C7" s="7">
        <v>1</v>
      </c>
      <c r="D7" s="7">
        <v>85</v>
      </c>
      <c r="E7" s="7">
        <v>1</v>
      </c>
      <c r="F7" s="7">
        <v>90</v>
      </c>
      <c r="G7" s="7">
        <v>1</v>
      </c>
      <c r="H7" s="7"/>
      <c r="I7" s="7"/>
      <c r="J7" s="7"/>
      <c r="K7" s="7"/>
      <c r="L7" s="7"/>
      <c r="M7" s="7"/>
      <c r="N7" s="7"/>
      <c r="O7" s="16">
        <f>95*(B7*C7+D7*E7+F7*G7+L7*M7+H7*I7+J7*K7)/((C7+E7+G7+M7+I7+K7)*100)+N7</f>
        <v>83.91666666666667</v>
      </c>
      <c r="P7" s="4"/>
    </row>
    <row r="8" spans="1:16" s="10" customFormat="1" ht="31.5">
      <c r="A8" s="35" t="s">
        <v>21</v>
      </c>
      <c r="B8" s="36">
        <v>100</v>
      </c>
      <c r="C8" s="37">
        <v>1</v>
      </c>
      <c r="D8" s="37">
        <v>100</v>
      </c>
      <c r="E8" s="37">
        <v>1</v>
      </c>
      <c r="F8" s="37">
        <v>100</v>
      </c>
      <c r="G8" s="37">
        <v>1</v>
      </c>
      <c r="H8" s="37"/>
      <c r="I8" s="37"/>
      <c r="J8" s="37"/>
      <c r="K8" s="37"/>
      <c r="L8" s="37"/>
      <c r="M8" s="37"/>
      <c r="N8" s="37">
        <v>5</v>
      </c>
      <c r="O8" s="38">
        <f>95*(B8*C8+D8*E8+F8*G8+L8*M8+H8*I8+J8*K8)/((C8+E8+G8+M8+I8+K8)*100)+N8</f>
        <v>100</v>
      </c>
      <c r="P8" s="4"/>
    </row>
    <row r="9" spans="1:16" s="10" customFormat="1" ht="31.5">
      <c r="A9" s="35" t="s">
        <v>22</v>
      </c>
      <c r="B9" s="36">
        <v>84</v>
      </c>
      <c r="C9" s="37">
        <v>1</v>
      </c>
      <c r="D9" s="37">
        <v>83</v>
      </c>
      <c r="E9" s="37">
        <v>1</v>
      </c>
      <c r="F9" s="37">
        <v>100</v>
      </c>
      <c r="G9" s="37">
        <v>1</v>
      </c>
      <c r="H9" s="37"/>
      <c r="I9" s="37"/>
      <c r="J9" s="37"/>
      <c r="K9" s="37"/>
      <c r="L9" s="37"/>
      <c r="M9" s="37"/>
      <c r="N9" s="37"/>
      <c r="O9" s="38">
        <f>95*(B9*C9+D9*E9+F9*G9+L9*M9+H9*I9+J9*K9)/((C9+E9+G9+M9+I9+K9)*100)+N9</f>
        <v>84.55</v>
      </c>
      <c r="P9" s="4"/>
    </row>
    <row r="10" spans="1:16" s="10" customFormat="1" ht="31.5">
      <c r="A10" s="22" t="s">
        <v>23</v>
      </c>
      <c r="B10" s="26">
        <v>78</v>
      </c>
      <c r="C10" s="7">
        <v>1</v>
      </c>
      <c r="D10" s="7">
        <v>87</v>
      </c>
      <c r="E10" s="7">
        <v>1</v>
      </c>
      <c r="F10" s="7">
        <v>100</v>
      </c>
      <c r="G10" s="7">
        <v>1</v>
      </c>
      <c r="H10" s="7"/>
      <c r="I10" s="7"/>
      <c r="J10" s="7"/>
      <c r="K10" s="7"/>
      <c r="L10" s="7"/>
      <c r="M10" s="7"/>
      <c r="N10" s="7"/>
      <c r="O10" s="16">
        <f>95*(B10*C10+D10*E10+F10*G10+L10*M10+H10*I10+J10*K10)/((C10+E10+G10+M10+I10+K10)*100)+N10</f>
        <v>83.91666666666667</v>
      </c>
      <c r="P10" s="4"/>
    </row>
    <row r="11" spans="1:16" s="10" customFormat="1" ht="31.5">
      <c r="A11" s="22" t="s">
        <v>41</v>
      </c>
      <c r="B11" s="26">
        <v>86</v>
      </c>
      <c r="C11" s="7">
        <v>1</v>
      </c>
      <c r="D11" s="7">
        <v>73</v>
      </c>
      <c r="E11" s="7">
        <v>1</v>
      </c>
      <c r="F11" s="7">
        <v>74</v>
      </c>
      <c r="G11" s="7">
        <v>1</v>
      </c>
      <c r="H11" s="7"/>
      <c r="I11" s="7"/>
      <c r="J11" s="7"/>
      <c r="K11" s="7"/>
      <c r="L11" s="7"/>
      <c r="M11" s="7"/>
      <c r="N11" s="7"/>
      <c r="O11" s="16">
        <f>95*(B11*C11+D11*E11+F11*G11+L11*M11+H11*I11+J11*K11)/((C11+E11+G11+M11+I11+K11)*100)+N11</f>
        <v>73.78333333333333</v>
      </c>
      <c r="P11" s="4"/>
    </row>
    <row r="12" spans="1:16" s="10" customFormat="1" ht="15.75">
      <c r="A12" s="18"/>
      <c r="B12" s="1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6"/>
      <c r="P12" s="4"/>
    </row>
    <row r="13" spans="1:16" ht="12.75">
      <c r="A13" s="15" t="s">
        <v>5</v>
      </c>
      <c r="B13" s="1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7">
        <f>AVERAGE(O7:O11)</f>
        <v>85.23333333333335</v>
      </c>
      <c r="P13" s="3"/>
    </row>
    <row r="14" spans="1:16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"/>
    </row>
    <row r="15" spans="1:16" ht="12.75">
      <c r="A15" s="8" t="s">
        <v>3</v>
      </c>
      <c r="B15" s="8">
        <v>5</v>
      </c>
      <c r="C15" s="8">
        <f>B15*0.4</f>
        <v>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6"/>
  <sheetViews>
    <sheetView tabSelected="1" zoomScale="90" zoomScaleNormal="90" zoomScalePageLayoutView="0" workbookViewId="0" topLeftCell="A1">
      <selection activeCell="S11" sqref="S11"/>
    </sheetView>
  </sheetViews>
  <sheetFormatPr defaultColWidth="9.00390625" defaultRowHeight="12.75"/>
  <cols>
    <col min="1" max="1" width="22.375" style="10" customWidth="1"/>
    <col min="2" max="6" width="9.125" style="10" customWidth="1"/>
    <col min="7" max="7" width="13.25390625" style="10" customWidth="1"/>
    <col min="8" max="16384" width="9.125" style="10" customWidth="1"/>
  </cols>
  <sheetData>
    <row r="2" spans="1:15" ht="18.75">
      <c r="A2" s="66" t="s">
        <v>48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5" spans="1:15" ht="63.75" customHeight="1">
      <c r="A5" s="65" t="s">
        <v>0</v>
      </c>
      <c r="B5" s="63" t="s">
        <v>70</v>
      </c>
      <c r="C5" s="64"/>
      <c r="D5" s="62" t="s">
        <v>75</v>
      </c>
      <c r="E5" s="62"/>
      <c r="F5" s="62" t="s">
        <v>76</v>
      </c>
      <c r="G5" s="62"/>
      <c r="H5" s="63" t="s">
        <v>69</v>
      </c>
      <c r="I5" s="64"/>
      <c r="J5" s="62" t="s">
        <v>71</v>
      </c>
      <c r="K5" s="62"/>
      <c r="L5" s="62" t="s">
        <v>86</v>
      </c>
      <c r="M5" s="62"/>
      <c r="N5" s="62" t="s">
        <v>42</v>
      </c>
      <c r="O5" s="62" t="s">
        <v>43</v>
      </c>
    </row>
    <row r="6" spans="1:15" ht="12.75">
      <c r="A6" s="65"/>
      <c r="B6" s="7" t="s">
        <v>1</v>
      </c>
      <c r="C6" s="7" t="s">
        <v>44</v>
      </c>
      <c r="D6" s="7" t="s">
        <v>1</v>
      </c>
      <c r="E6" s="7" t="s">
        <v>44</v>
      </c>
      <c r="F6" s="7" t="s">
        <v>1</v>
      </c>
      <c r="G6" s="7" t="s">
        <v>44</v>
      </c>
      <c r="H6" s="7" t="s">
        <v>1</v>
      </c>
      <c r="I6" s="7" t="s">
        <v>44</v>
      </c>
      <c r="J6" s="7" t="s">
        <v>1</v>
      </c>
      <c r="K6" s="7" t="s">
        <v>44</v>
      </c>
      <c r="L6" s="7" t="s">
        <v>1</v>
      </c>
      <c r="M6" s="7" t="s">
        <v>44</v>
      </c>
      <c r="N6" s="62"/>
      <c r="O6" s="62"/>
    </row>
    <row r="7" spans="1:15" ht="30">
      <c r="A7" s="39" t="s">
        <v>45</v>
      </c>
      <c r="B7" s="37">
        <v>100</v>
      </c>
      <c r="C7" s="37">
        <v>1</v>
      </c>
      <c r="D7" s="37">
        <v>100</v>
      </c>
      <c r="E7" s="37">
        <v>1</v>
      </c>
      <c r="F7" s="37">
        <v>90</v>
      </c>
      <c r="G7" s="37">
        <v>1</v>
      </c>
      <c r="H7" s="37">
        <v>90</v>
      </c>
      <c r="I7" s="37">
        <v>1</v>
      </c>
      <c r="J7" s="37">
        <v>95</v>
      </c>
      <c r="K7" s="37">
        <v>1</v>
      </c>
      <c r="L7" s="37">
        <v>95</v>
      </c>
      <c r="M7" s="37">
        <v>1</v>
      </c>
      <c r="N7" s="37">
        <v>5</v>
      </c>
      <c r="O7" s="38">
        <f>95*(B7*C7+D7*E7+F7*G7+L7*M7+H7*I7+J7*K7)/((C7+E7+G7+M7+I7+K7)*100)+N7</f>
        <v>95.25</v>
      </c>
    </row>
    <row r="8" spans="1:15" ht="30">
      <c r="A8" s="39" t="s">
        <v>46</v>
      </c>
      <c r="B8" s="37">
        <v>90</v>
      </c>
      <c r="C8" s="37">
        <v>1</v>
      </c>
      <c r="D8" s="37">
        <v>90</v>
      </c>
      <c r="E8" s="37">
        <v>1</v>
      </c>
      <c r="F8" s="37">
        <v>85</v>
      </c>
      <c r="G8" s="37">
        <v>1</v>
      </c>
      <c r="H8" s="37">
        <v>90</v>
      </c>
      <c r="I8" s="37">
        <v>1</v>
      </c>
      <c r="J8" s="37">
        <v>95</v>
      </c>
      <c r="K8" s="37">
        <v>1</v>
      </c>
      <c r="L8" s="37">
        <v>95</v>
      </c>
      <c r="M8" s="37">
        <v>1</v>
      </c>
      <c r="N8" s="37"/>
      <c r="O8" s="38">
        <f>95*(B8*C8+D8*E8+F8*G8+L8*M8+H8*I8+J8*K8)/((C8+E8+G8+M8+I8+K8)*100)+N8</f>
        <v>86.29166666666667</v>
      </c>
    </row>
    <row r="9" spans="1:15" ht="30">
      <c r="A9" s="27" t="s">
        <v>47</v>
      </c>
      <c r="B9" s="7"/>
      <c r="C9" s="7">
        <v>1</v>
      </c>
      <c r="D9" s="7"/>
      <c r="E9" s="7">
        <v>1</v>
      </c>
      <c r="F9" s="7">
        <v>75</v>
      </c>
      <c r="G9" s="7">
        <v>1</v>
      </c>
      <c r="H9" s="7">
        <v>82</v>
      </c>
      <c r="I9" s="7">
        <v>1</v>
      </c>
      <c r="J9" s="7">
        <v>70</v>
      </c>
      <c r="K9" s="7">
        <v>1</v>
      </c>
      <c r="L9" s="7">
        <v>90</v>
      </c>
      <c r="M9" s="7">
        <v>1</v>
      </c>
      <c r="N9" s="7"/>
      <c r="O9" s="16"/>
    </row>
    <row r="10" spans="1:15" ht="30">
      <c r="A10" s="27" t="s">
        <v>51</v>
      </c>
      <c r="B10" s="7"/>
      <c r="C10" s="7">
        <v>1</v>
      </c>
      <c r="D10" s="7"/>
      <c r="E10" s="7">
        <v>1</v>
      </c>
      <c r="F10" s="7"/>
      <c r="G10" s="7">
        <v>1</v>
      </c>
      <c r="H10" s="7"/>
      <c r="I10" s="7">
        <v>1</v>
      </c>
      <c r="J10" s="7"/>
      <c r="K10" s="7">
        <v>1</v>
      </c>
      <c r="L10" s="7"/>
      <c r="M10" s="7">
        <v>1</v>
      </c>
      <c r="N10" s="7"/>
      <c r="O10" s="16"/>
    </row>
    <row r="11" spans="1:15" ht="30">
      <c r="A11" s="27" t="s">
        <v>49</v>
      </c>
      <c r="B11" s="7"/>
      <c r="C11" s="7">
        <v>1</v>
      </c>
      <c r="D11" s="7"/>
      <c r="E11" s="7">
        <v>1</v>
      </c>
      <c r="F11" s="7">
        <v>80</v>
      </c>
      <c r="G11" s="7">
        <v>1</v>
      </c>
      <c r="H11" s="7">
        <v>90</v>
      </c>
      <c r="I11" s="7">
        <v>1</v>
      </c>
      <c r="J11" s="7">
        <v>76</v>
      </c>
      <c r="K11" s="7">
        <v>1</v>
      </c>
      <c r="L11" s="7">
        <v>95</v>
      </c>
      <c r="M11" s="7">
        <v>1</v>
      </c>
      <c r="N11" s="7"/>
      <c r="O11" s="16"/>
    </row>
    <row r="12" spans="1:15" ht="30">
      <c r="A12" s="25" t="s">
        <v>50</v>
      </c>
      <c r="B12" s="7">
        <v>90</v>
      </c>
      <c r="C12" s="7">
        <v>1</v>
      </c>
      <c r="D12" s="7">
        <v>90</v>
      </c>
      <c r="E12" s="7">
        <v>1</v>
      </c>
      <c r="F12" s="7">
        <v>68</v>
      </c>
      <c r="G12" s="7">
        <v>1</v>
      </c>
      <c r="H12" s="7">
        <v>90</v>
      </c>
      <c r="I12" s="7">
        <v>1</v>
      </c>
      <c r="J12" s="7">
        <v>85</v>
      </c>
      <c r="K12" s="7">
        <v>1</v>
      </c>
      <c r="L12" s="7">
        <v>90</v>
      </c>
      <c r="M12" s="7">
        <v>1</v>
      </c>
      <c r="N12" s="7"/>
      <c r="O12" s="16">
        <f>95*(B12*C12+D12*E12+F12*G12+L12*M12+H12*I12+J12*K12)/((C12+E12+G12+M12+I12+K12)*100)+N12</f>
        <v>81.225</v>
      </c>
    </row>
    <row r="13" spans="1:15" ht="12.75">
      <c r="A13" s="23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6"/>
    </row>
    <row r="14" spans="1:15" ht="12.75">
      <c r="A14" s="15" t="s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7">
        <f>AVERAGE(O7:O12)</f>
        <v>87.58888888888889</v>
      </c>
    </row>
    <row r="15" spans="1:15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2.75">
      <c r="A16" s="21" t="s">
        <v>3</v>
      </c>
      <c r="B16" s="21">
        <v>6</v>
      </c>
      <c r="C16" s="21">
        <f>B16*0.4</f>
        <v>2.4000000000000004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3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0.375" style="10" customWidth="1"/>
    <col min="2" max="16384" width="9.125" style="10" customWidth="1"/>
  </cols>
  <sheetData>
    <row r="2" spans="1:15" ht="18.75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5" spans="1:15" ht="69" customHeight="1">
      <c r="A5" s="65" t="s">
        <v>0</v>
      </c>
      <c r="B5" s="62" t="s">
        <v>77</v>
      </c>
      <c r="C5" s="62"/>
      <c r="D5" s="63" t="s">
        <v>78</v>
      </c>
      <c r="E5" s="64"/>
      <c r="F5" s="63" t="s">
        <v>79</v>
      </c>
      <c r="G5" s="64"/>
      <c r="H5" s="62" t="s">
        <v>80</v>
      </c>
      <c r="I5" s="62"/>
      <c r="J5" s="62"/>
      <c r="K5" s="62"/>
      <c r="L5" s="62"/>
      <c r="M5" s="62"/>
      <c r="N5" s="62" t="s">
        <v>42</v>
      </c>
      <c r="O5" s="62" t="s">
        <v>43</v>
      </c>
    </row>
    <row r="6" spans="1:15" ht="12.75">
      <c r="A6" s="65"/>
      <c r="B6" s="7" t="s">
        <v>1</v>
      </c>
      <c r="C6" s="7" t="s">
        <v>44</v>
      </c>
      <c r="D6" s="7" t="s">
        <v>1</v>
      </c>
      <c r="E6" s="7" t="s">
        <v>44</v>
      </c>
      <c r="F6" s="7" t="s">
        <v>1</v>
      </c>
      <c r="G6" s="7" t="s">
        <v>44</v>
      </c>
      <c r="H6" s="7" t="s">
        <v>1</v>
      </c>
      <c r="I6" s="7" t="s">
        <v>44</v>
      </c>
      <c r="J6" s="7"/>
      <c r="K6" s="7"/>
      <c r="L6" s="7"/>
      <c r="M6" s="7"/>
      <c r="N6" s="62"/>
      <c r="O6" s="62"/>
    </row>
    <row r="7" spans="1:15" s="24" customFormat="1" ht="30">
      <c r="A7" s="39" t="s">
        <v>53</v>
      </c>
      <c r="B7" s="37">
        <v>90</v>
      </c>
      <c r="C7" s="37">
        <v>1</v>
      </c>
      <c r="D7" s="37">
        <v>90</v>
      </c>
      <c r="E7" s="37">
        <v>1</v>
      </c>
      <c r="F7" s="37">
        <v>98</v>
      </c>
      <c r="G7" s="37">
        <v>1</v>
      </c>
      <c r="H7" s="37">
        <v>100</v>
      </c>
      <c r="I7" s="37">
        <v>1</v>
      </c>
      <c r="J7" s="37"/>
      <c r="K7" s="37"/>
      <c r="L7" s="37"/>
      <c r="M7" s="37"/>
      <c r="N7" s="37"/>
      <c r="O7" s="38">
        <f>95*(B7*C7+D7*E7+F7*G7+L7*M7+H7*I7+J7*K7)/((C7+E7+G7+M7+I7+K7)*100)+N7</f>
        <v>89.775</v>
      </c>
    </row>
    <row r="8" spans="1:15" s="24" customFormat="1" ht="30">
      <c r="A8" s="25" t="s">
        <v>54</v>
      </c>
      <c r="B8" s="7">
        <v>70</v>
      </c>
      <c r="C8" s="7">
        <v>1</v>
      </c>
      <c r="D8" s="7">
        <v>70</v>
      </c>
      <c r="E8" s="7">
        <v>1</v>
      </c>
      <c r="F8" s="7">
        <v>62</v>
      </c>
      <c r="G8" s="7">
        <v>1</v>
      </c>
      <c r="H8" s="7">
        <v>90</v>
      </c>
      <c r="I8" s="7">
        <v>1</v>
      </c>
      <c r="J8" s="7"/>
      <c r="K8" s="7"/>
      <c r="L8" s="7"/>
      <c r="M8" s="7"/>
      <c r="N8" s="7"/>
      <c r="O8" s="16">
        <f>95*(B8*C8+D8*E8+F8*G8+L8*M8+H8*I8+J8*K8)/((C8+E8+G8+M8+I8+K8)*100)+N8</f>
        <v>69.35</v>
      </c>
    </row>
    <row r="9" spans="1:15" s="24" customFormat="1" ht="30">
      <c r="A9" s="25" t="s">
        <v>55</v>
      </c>
      <c r="B9" s="7">
        <v>70</v>
      </c>
      <c r="C9" s="7">
        <v>1</v>
      </c>
      <c r="D9" s="7">
        <v>70</v>
      </c>
      <c r="E9" s="7">
        <v>1</v>
      </c>
      <c r="F9" s="7">
        <v>65</v>
      </c>
      <c r="G9" s="7">
        <v>1</v>
      </c>
      <c r="H9" s="7">
        <v>90</v>
      </c>
      <c r="I9" s="7">
        <v>1</v>
      </c>
      <c r="J9" s="7"/>
      <c r="K9" s="7"/>
      <c r="L9" s="7"/>
      <c r="M9" s="7"/>
      <c r="N9" s="7"/>
      <c r="O9" s="16">
        <f>95*(B9*C9+D9*E9+F9*G9+L9*M9+H9*I9+J9*K9)/((C9+E9+G9+M9+I9+K9)*100)+N9</f>
        <v>70.0625</v>
      </c>
    </row>
    <row r="10" spans="1:15" s="24" customFormat="1" ht="15">
      <c r="A10" s="2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6"/>
    </row>
    <row r="11" spans="1:15" ht="12.75">
      <c r="A11" s="15" t="s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7">
        <f>AVERAGE(O7:O9)</f>
        <v>76.39583333333333</v>
      </c>
    </row>
    <row r="12" spans="1:15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2.75">
      <c r="A13" s="21" t="s">
        <v>3</v>
      </c>
      <c r="B13" s="21">
        <v>3</v>
      </c>
      <c r="C13" s="21">
        <f>B13*0.4</f>
        <v>1.2000000000000002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3"/>
  <sheetViews>
    <sheetView zoomScale="80" zoomScaleNormal="80" zoomScalePageLayoutView="0" workbookViewId="0" topLeftCell="A1">
      <selection activeCell="C14" sqref="C14"/>
    </sheetView>
  </sheetViews>
  <sheetFormatPr defaultColWidth="9.00390625" defaultRowHeight="12.75"/>
  <cols>
    <col min="1" max="1" width="21.375" style="0" customWidth="1"/>
  </cols>
  <sheetData>
    <row r="2" spans="1:15" ht="18.75">
      <c r="A2" s="57" t="s">
        <v>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5" spans="1:15" ht="63.75" customHeight="1">
      <c r="A5" s="58" t="s">
        <v>0</v>
      </c>
      <c r="B5" s="59" t="s">
        <v>77</v>
      </c>
      <c r="C5" s="59"/>
      <c r="D5" s="59" t="s">
        <v>78</v>
      </c>
      <c r="E5" s="59"/>
      <c r="F5" s="59" t="s">
        <v>79</v>
      </c>
      <c r="G5" s="59"/>
      <c r="H5" s="59" t="s">
        <v>80</v>
      </c>
      <c r="I5" s="59"/>
      <c r="J5" s="59"/>
      <c r="K5" s="59"/>
      <c r="L5" s="59"/>
      <c r="M5" s="59"/>
      <c r="N5" s="59" t="s">
        <v>42</v>
      </c>
      <c r="O5" s="59" t="s">
        <v>43</v>
      </c>
    </row>
    <row r="6" spans="1:15" ht="12.75">
      <c r="A6" s="58"/>
      <c r="B6" s="9" t="s">
        <v>1</v>
      </c>
      <c r="C6" s="9" t="s">
        <v>44</v>
      </c>
      <c r="D6" s="9" t="s">
        <v>1</v>
      </c>
      <c r="E6" s="9" t="s">
        <v>44</v>
      </c>
      <c r="F6" s="9" t="s">
        <v>1</v>
      </c>
      <c r="G6" s="9" t="s">
        <v>44</v>
      </c>
      <c r="H6" s="9" t="s">
        <v>1</v>
      </c>
      <c r="I6" s="9" t="s">
        <v>44</v>
      </c>
      <c r="J6" s="9" t="s">
        <v>1</v>
      </c>
      <c r="K6" s="9" t="s">
        <v>44</v>
      </c>
      <c r="L6" s="9" t="s">
        <v>1</v>
      </c>
      <c r="M6" s="9" t="s">
        <v>44</v>
      </c>
      <c r="N6" s="59"/>
      <c r="O6" s="59"/>
    </row>
    <row r="7" spans="1:15" s="10" customFormat="1" ht="30">
      <c r="A7" s="39" t="s">
        <v>57</v>
      </c>
      <c r="B7" s="37">
        <v>60</v>
      </c>
      <c r="C7" s="37">
        <v>1</v>
      </c>
      <c r="D7" s="37">
        <v>60</v>
      </c>
      <c r="E7" s="37">
        <v>1</v>
      </c>
      <c r="F7" s="37">
        <v>65</v>
      </c>
      <c r="G7" s="37">
        <v>1</v>
      </c>
      <c r="H7" s="37">
        <v>90</v>
      </c>
      <c r="I7" s="37">
        <v>1</v>
      </c>
      <c r="J7" s="37"/>
      <c r="K7" s="37"/>
      <c r="L7" s="37"/>
      <c r="M7" s="37"/>
      <c r="N7" s="37"/>
      <c r="O7" s="38">
        <f>95*(B7*C7+D7*E7+F7*G7+L7*M7+H7*I7+J7*K7)/((C7+E7+G7+M7+I7+K7)*100)+N7</f>
        <v>65.3125</v>
      </c>
    </row>
    <row r="8" spans="1:15" s="24" customFormat="1" ht="30">
      <c r="A8" s="25" t="s">
        <v>58</v>
      </c>
      <c r="B8" s="7">
        <v>60</v>
      </c>
      <c r="C8" s="7">
        <v>1</v>
      </c>
      <c r="D8" s="7">
        <v>60</v>
      </c>
      <c r="E8" s="7">
        <v>1</v>
      </c>
      <c r="F8" s="7">
        <v>60</v>
      </c>
      <c r="G8" s="7">
        <v>1</v>
      </c>
      <c r="H8" s="7">
        <v>60</v>
      </c>
      <c r="I8" s="7">
        <v>1</v>
      </c>
      <c r="J8" s="7"/>
      <c r="K8" s="7"/>
      <c r="L8" s="7"/>
      <c r="M8" s="7"/>
      <c r="N8" s="7"/>
      <c r="O8" s="16">
        <f>95*(B8*C8+D8*E8+F8*G8+L8*M8+H8*I8+J8*K8)/((C8+E8+G8+M8+I8+K8)*100)+N8</f>
        <v>57</v>
      </c>
    </row>
    <row r="9" spans="1:15" s="24" customFormat="1" ht="30">
      <c r="A9" s="27" t="s">
        <v>59</v>
      </c>
      <c r="B9" s="7"/>
      <c r="C9" s="7">
        <v>1</v>
      </c>
      <c r="D9" s="7"/>
      <c r="E9" s="7">
        <v>1</v>
      </c>
      <c r="F9" s="7"/>
      <c r="G9" s="7">
        <v>1</v>
      </c>
      <c r="H9" s="7"/>
      <c r="I9" s="7"/>
      <c r="J9" s="7"/>
      <c r="K9" s="7"/>
      <c r="L9" s="7"/>
      <c r="M9" s="7"/>
      <c r="N9" s="7"/>
      <c r="O9" s="16"/>
    </row>
    <row r="10" spans="1:15" s="24" customFormat="1" ht="12.75">
      <c r="A10" s="23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6"/>
    </row>
    <row r="11" spans="1:15" ht="12.75">
      <c r="A11" s="15" t="s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7">
        <f>AVERAGE(O7:O9)</f>
        <v>61.15625</v>
      </c>
    </row>
    <row r="12" spans="1:15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2.75">
      <c r="A13" s="8" t="s">
        <v>3</v>
      </c>
      <c r="B13" s="8">
        <v>3</v>
      </c>
      <c r="C13" s="8">
        <f>B13*0.4</f>
        <v>1.2000000000000002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1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8.25390625" style="10" customWidth="1"/>
    <col min="2" max="14" width="9.125" style="10" customWidth="1"/>
    <col min="15" max="15" width="10.25390625" style="10" bestFit="1" customWidth="1"/>
    <col min="16" max="16384" width="9.125" style="10" customWidth="1"/>
  </cols>
  <sheetData>
    <row r="2" spans="1:15" ht="18.75">
      <c r="A2" s="66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5" spans="1:15" ht="60" customHeight="1">
      <c r="A5" s="65" t="s">
        <v>0</v>
      </c>
      <c r="B5" s="63" t="s">
        <v>81</v>
      </c>
      <c r="C5" s="64"/>
      <c r="D5" s="63" t="s">
        <v>82</v>
      </c>
      <c r="E5" s="64"/>
      <c r="F5" s="63"/>
      <c r="G5" s="64"/>
      <c r="H5" s="63"/>
      <c r="I5" s="64"/>
      <c r="J5" s="63"/>
      <c r="K5" s="64"/>
      <c r="L5" s="62"/>
      <c r="M5" s="62"/>
      <c r="N5" s="62" t="s">
        <v>42</v>
      </c>
      <c r="O5" s="62" t="s">
        <v>43</v>
      </c>
    </row>
    <row r="6" spans="1:15" ht="12.75">
      <c r="A6" s="65"/>
      <c r="B6" s="7" t="s">
        <v>1</v>
      </c>
      <c r="C6" s="7" t="s">
        <v>44</v>
      </c>
      <c r="D6" s="7" t="s">
        <v>1</v>
      </c>
      <c r="E6" s="7" t="s">
        <v>44</v>
      </c>
      <c r="F6" s="7" t="s">
        <v>1</v>
      </c>
      <c r="G6" s="7" t="s">
        <v>44</v>
      </c>
      <c r="H6" s="7" t="s">
        <v>1</v>
      </c>
      <c r="I6" s="7" t="s">
        <v>44</v>
      </c>
      <c r="J6" s="7" t="s">
        <v>1</v>
      </c>
      <c r="K6" s="7" t="s">
        <v>44</v>
      </c>
      <c r="L6" s="7"/>
      <c r="M6" s="7"/>
      <c r="N6" s="62"/>
      <c r="O6" s="62"/>
    </row>
    <row r="7" spans="1:15" ht="25.5">
      <c r="A7" s="56" t="s">
        <v>61</v>
      </c>
      <c r="B7" s="37">
        <v>95</v>
      </c>
      <c r="C7" s="37">
        <v>1</v>
      </c>
      <c r="D7" s="37">
        <v>90</v>
      </c>
      <c r="E7" s="37">
        <v>1</v>
      </c>
      <c r="F7" s="37"/>
      <c r="G7" s="37"/>
      <c r="H7" s="37"/>
      <c r="I7" s="37"/>
      <c r="J7" s="37"/>
      <c r="K7" s="37"/>
      <c r="L7" s="37"/>
      <c r="M7" s="37"/>
      <c r="N7" s="37"/>
      <c r="O7" s="38">
        <f>95*(B7*C7+D7*E7+L7*M7+F7*G7+H7*I7+J7*K7)/((C7+E7+M7+G7+I7+K7)*100)+N7</f>
        <v>87.875</v>
      </c>
    </row>
    <row r="8" spans="1:15" ht="12.75">
      <c r="A8" s="2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6"/>
    </row>
    <row r="9" spans="1:15" ht="12.75">
      <c r="A9" s="15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7">
        <f>AVERAGE(O7)</f>
        <v>87.875</v>
      </c>
    </row>
    <row r="10" spans="1:15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>
      <c r="A11" s="21" t="s">
        <v>3</v>
      </c>
      <c r="B11" s="21">
        <v>1</v>
      </c>
      <c r="C11" s="21">
        <f>B11*0.4</f>
        <v>0.4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</sheetData>
  <sheetProtection/>
  <mergeCells count="10">
    <mergeCell ref="J5:K5"/>
    <mergeCell ref="L5:M5"/>
    <mergeCell ref="N5:N6"/>
    <mergeCell ref="O5:O6"/>
    <mergeCell ref="A2:O2"/>
    <mergeCell ref="A5:A6"/>
    <mergeCell ref="B5:C5"/>
    <mergeCell ref="D5:E5"/>
    <mergeCell ref="F5:G5"/>
    <mergeCell ref="H5:I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="80" zoomScaleNormal="80" zoomScalePageLayoutView="0" workbookViewId="0" topLeftCell="A2">
      <selection activeCell="S20" sqref="S20"/>
    </sheetView>
  </sheetViews>
  <sheetFormatPr defaultColWidth="9.00390625" defaultRowHeight="12.75"/>
  <cols>
    <col min="1" max="1" width="37.625" style="12" customWidth="1"/>
    <col min="2" max="2" width="8.125" style="12" customWidth="1"/>
    <col min="3" max="3" width="8.375" style="12" customWidth="1"/>
    <col min="4" max="4" width="7.75390625" style="12" customWidth="1"/>
    <col min="5" max="5" width="8.625" style="12" customWidth="1"/>
    <col min="6" max="6" width="8.25390625" style="12" customWidth="1"/>
    <col min="7" max="7" width="7.875" style="12" customWidth="1"/>
    <col min="8" max="8" width="6.875" style="12" customWidth="1"/>
    <col min="9" max="9" width="7.75390625" style="12" customWidth="1"/>
    <col min="10" max="10" width="6.875" style="12" customWidth="1"/>
    <col min="11" max="11" width="7.75390625" style="12" customWidth="1"/>
    <col min="12" max="12" width="6.75390625" style="12" customWidth="1"/>
    <col min="13" max="13" width="7.875" style="12" customWidth="1"/>
    <col min="14" max="14" width="7.00390625" style="12" customWidth="1"/>
    <col min="15" max="15" width="7.25390625" style="12" customWidth="1"/>
    <col min="16" max="16" width="6.375" style="12" customWidth="1"/>
    <col min="17" max="16384" width="9.125" style="12" customWidth="1"/>
  </cols>
  <sheetData>
    <row r="2" spans="1:17" ht="18.75">
      <c r="A2" s="66" t="s">
        <v>65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4" spans="1:18" s="29" customFormat="1" ht="11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8"/>
    </row>
    <row r="5" spans="1:18" ht="70.5" customHeight="1">
      <c r="A5" s="65" t="s">
        <v>0</v>
      </c>
      <c r="B5" s="62" t="s">
        <v>87</v>
      </c>
      <c r="C5" s="62"/>
      <c r="D5" s="62" t="s">
        <v>83</v>
      </c>
      <c r="E5" s="62"/>
      <c r="F5" s="62" t="s">
        <v>84</v>
      </c>
      <c r="G5" s="62"/>
      <c r="H5" s="62" t="s">
        <v>85</v>
      </c>
      <c r="I5" s="62"/>
      <c r="J5" s="62" t="s">
        <v>64</v>
      </c>
      <c r="K5" s="62"/>
      <c r="L5" s="62"/>
      <c r="M5" s="62"/>
      <c r="N5" s="62"/>
      <c r="O5" s="62"/>
      <c r="P5" s="62" t="s">
        <v>42</v>
      </c>
      <c r="Q5" s="62" t="s">
        <v>43</v>
      </c>
      <c r="R5" s="11"/>
    </row>
    <row r="6" spans="1:18" ht="15.75" customHeight="1">
      <c r="A6" s="65"/>
      <c r="B6" s="7" t="s">
        <v>1</v>
      </c>
      <c r="C6" s="7" t="s">
        <v>44</v>
      </c>
      <c r="D6" s="7" t="s">
        <v>1</v>
      </c>
      <c r="E6" s="7" t="s">
        <v>44</v>
      </c>
      <c r="F6" s="7" t="s">
        <v>1</v>
      </c>
      <c r="G6" s="7" t="s">
        <v>44</v>
      </c>
      <c r="H6" s="7" t="s">
        <v>1</v>
      </c>
      <c r="I6" s="7" t="s">
        <v>44</v>
      </c>
      <c r="J6" s="7" t="s">
        <v>1</v>
      </c>
      <c r="K6" s="7" t="s">
        <v>44</v>
      </c>
      <c r="L6" s="7" t="s">
        <v>1</v>
      </c>
      <c r="M6" s="7" t="s">
        <v>44</v>
      </c>
      <c r="N6" s="7" t="s">
        <v>1</v>
      </c>
      <c r="O6" s="7" t="s">
        <v>44</v>
      </c>
      <c r="P6" s="62"/>
      <c r="Q6" s="62"/>
      <c r="R6" s="11"/>
    </row>
    <row r="7" spans="1:18" ht="15.75">
      <c r="A7" s="33" t="s">
        <v>24</v>
      </c>
      <c r="B7" s="41"/>
      <c r="C7" s="40">
        <v>1</v>
      </c>
      <c r="D7" s="40"/>
      <c r="E7" s="40">
        <v>1</v>
      </c>
      <c r="F7" s="40"/>
      <c r="G7" s="40">
        <v>1</v>
      </c>
      <c r="H7" s="42"/>
      <c r="I7" s="42">
        <v>1</v>
      </c>
      <c r="J7" s="42"/>
      <c r="K7" s="42">
        <v>1</v>
      </c>
      <c r="L7" s="42"/>
      <c r="M7" s="42"/>
      <c r="N7" s="42"/>
      <c r="O7" s="42"/>
      <c r="P7" s="42"/>
      <c r="Q7" s="43"/>
      <c r="R7" s="11"/>
    </row>
    <row r="8" spans="1:18" ht="15.75">
      <c r="A8" s="30" t="s">
        <v>25</v>
      </c>
      <c r="B8" s="41">
        <v>70</v>
      </c>
      <c r="C8" s="40">
        <v>1</v>
      </c>
      <c r="D8" s="40">
        <v>70</v>
      </c>
      <c r="E8" s="40">
        <v>1</v>
      </c>
      <c r="F8" s="40">
        <v>70</v>
      </c>
      <c r="G8" s="40">
        <v>1</v>
      </c>
      <c r="H8" s="42">
        <v>70</v>
      </c>
      <c r="I8" s="42">
        <v>1</v>
      </c>
      <c r="J8" s="42">
        <v>90</v>
      </c>
      <c r="K8" s="42">
        <v>1</v>
      </c>
      <c r="L8" s="42"/>
      <c r="M8" s="42"/>
      <c r="N8" s="42"/>
      <c r="O8" s="42"/>
      <c r="P8" s="42"/>
      <c r="Q8" s="43">
        <f>95*(B8*C8+D8*E8+F8*G8+H8*I8+J8*K8+L8*M8+N8*O8)/((C8+E8+G8+I8+K8+M8+O8)*100)+P8</f>
        <v>70.3</v>
      </c>
      <c r="R8" s="11"/>
    </row>
    <row r="9" spans="1:18" ht="15.75">
      <c r="A9" s="50" t="s">
        <v>6</v>
      </c>
      <c r="B9" s="51">
        <v>100</v>
      </c>
      <c r="C9" s="52">
        <v>1</v>
      </c>
      <c r="D9" s="52">
        <v>100</v>
      </c>
      <c r="E9" s="52">
        <v>1</v>
      </c>
      <c r="F9" s="52">
        <v>100</v>
      </c>
      <c r="G9" s="52">
        <v>1</v>
      </c>
      <c r="H9" s="53">
        <v>100</v>
      </c>
      <c r="I9" s="53">
        <v>1</v>
      </c>
      <c r="J9" s="53">
        <v>100</v>
      </c>
      <c r="K9" s="53">
        <v>1</v>
      </c>
      <c r="L9" s="53"/>
      <c r="M9" s="53"/>
      <c r="N9" s="53"/>
      <c r="O9" s="53"/>
      <c r="P9" s="53"/>
      <c r="Q9" s="54">
        <f>95*(B9*C9+D9*E9+F9*G9+H9*I9+J9*K9+L9*M9+N9*O9)/((C9+E9+G9+I9+K9+M9+O9)*100)+P9</f>
        <v>95</v>
      </c>
      <c r="R9" s="11"/>
    </row>
    <row r="10" spans="1:18" ht="15.75">
      <c r="A10" s="50" t="s">
        <v>7</v>
      </c>
      <c r="B10" s="51">
        <v>95</v>
      </c>
      <c r="C10" s="52">
        <v>1</v>
      </c>
      <c r="D10" s="52">
        <v>100</v>
      </c>
      <c r="E10" s="52">
        <v>1</v>
      </c>
      <c r="F10" s="52">
        <v>100</v>
      </c>
      <c r="G10" s="52">
        <v>1</v>
      </c>
      <c r="H10" s="53">
        <v>100</v>
      </c>
      <c r="I10" s="53">
        <v>1</v>
      </c>
      <c r="J10" s="53">
        <v>90</v>
      </c>
      <c r="K10" s="53">
        <v>1</v>
      </c>
      <c r="L10" s="53"/>
      <c r="M10" s="53"/>
      <c r="N10" s="53"/>
      <c r="O10" s="53"/>
      <c r="P10" s="53"/>
      <c r="Q10" s="54">
        <f>95*(B10*C10+D10*E10+F10*G10+H10*I10+J10*K10+L10*M10+N10*O10)/((C10+E10+G10+I10+K10+M10+O10)*100)+P10</f>
        <v>92.15</v>
      </c>
      <c r="R10" s="11"/>
    </row>
    <row r="11" spans="1:18" ht="15.75">
      <c r="A11" s="30" t="s">
        <v>26</v>
      </c>
      <c r="B11" s="41">
        <v>60</v>
      </c>
      <c r="C11" s="40">
        <v>1</v>
      </c>
      <c r="D11" s="40">
        <v>60</v>
      </c>
      <c r="E11" s="40">
        <v>1</v>
      </c>
      <c r="F11" s="40">
        <v>60</v>
      </c>
      <c r="G11" s="40">
        <v>1</v>
      </c>
      <c r="H11" s="42">
        <v>60</v>
      </c>
      <c r="I11" s="42">
        <v>1</v>
      </c>
      <c r="J11" s="42">
        <v>90</v>
      </c>
      <c r="K11" s="42">
        <v>1</v>
      </c>
      <c r="L11" s="42"/>
      <c r="M11" s="42"/>
      <c r="N11" s="42"/>
      <c r="O11" s="42"/>
      <c r="P11" s="42"/>
      <c r="Q11" s="43">
        <f>95*(B11*C11+D11*E11+F11*G11+H11*I11+J11*K11+L11*M11+N11*O11)/((C11+E11+G11+I11+K11+M11+O11)*100)+P11</f>
        <v>62.7</v>
      </c>
      <c r="R11" s="11"/>
    </row>
    <row r="12" spans="1:18" ht="15.75">
      <c r="A12" s="33" t="s">
        <v>4</v>
      </c>
      <c r="B12" s="41"/>
      <c r="C12" s="40">
        <v>1</v>
      </c>
      <c r="D12" s="40"/>
      <c r="E12" s="40">
        <v>1</v>
      </c>
      <c r="F12" s="40"/>
      <c r="G12" s="40">
        <v>1</v>
      </c>
      <c r="H12" s="42"/>
      <c r="I12" s="42">
        <v>1</v>
      </c>
      <c r="J12" s="42"/>
      <c r="K12" s="42">
        <v>1</v>
      </c>
      <c r="L12" s="42"/>
      <c r="M12" s="42"/>
      <c r="N12" s="42"/>
      <c r="O12" s="42"/>
      <c r="P12" s="42"/>
      <c r="Q12" s="43"/>
      <c r="R12" s="11"/>
    </row>
    <row r="13" spans="1:18" ht="15.75">
      <c r="A13" s="33" t="s">
        <v>27</v>
      </c>
      <c r="B13" s="44"/>
      <c r="C13" s="40">
        <v>1</v>
      </c>
      <c r="D13" s="40"/>
      <c r="E13" s="40">
        <v>1</v>
      </c>
      <c r="F13" s="40"/>
      <c r="G13" s="40">
        <v>1</v>
      </c>
      <c r="H13" s="42"/>
      <c r="I13" s="42">
        <v>1</v>
      </c>
      <c r="J13" s="42"/>
      <c r="K13" s="42">
        <v>1</v>
      </c>
      <c r="L13" s="42"/>
      <c r="M13" s="42"/>
      <c r="N13" s="42"/>
      <c r="O13" s="42"/>
      <c r="P13" s="42"/>
      <c r="Q13" s="43"/>
      <c r="R13" s="11"/>
    </row>
    <row r="14" spans="1:18" ht="15.75">
      <c r="A14" s="33" t="s">
        <v>28</v>
      </c>
      <c r="B14" s="44"/>
      <c r="C14" s="40">
        <v>1</v>
      </c>
      <c r="D14" s="40"/>
      <c r="E14" s="40">
        <v>1</v>
      </c>
      <c r="F14" s="40"/>
      <c r="G14" s="40">
        <v>1</v>
      </c>
      <c r="H14" s="42"/>
      <c r="I14" s="42">
        <v>1</v>
      </c>
      <c r="J14" s="42"/>
      <c r="K14" s="42">
        <v>1</v>
      </c>
      <c r="L14" s="42"/>
      <c r="M14" s="42"/>
      <c r="N14" s="42"/>
      <c r="O14" s="42"/>
      <c r="P14" s="42"/>
      <c r="Q14" s="43"/>
      <c r="R14" s="11"/>
    </row>
    <row r="15" spans="1:18" ht="15.75">
      <c r="A15" s="50" t="s">
        <v>29</v>
      </c>
      <c r="B15" s="55">
        <v>90</v>
      </c>
      <c r="C15" s="52">
        <v>1</v>
      </c>
      <c r="D15" s="52">
        <v>90</v>
      </c>
      <c r="E15" s="52">
        <v>1</v>
      </c>
      <c r="F15" s="52">
        <v>90</v>
      </c>
      <c r="G15" s="52">
        <v>1</v>
      </c>
      <c r="H15" s="53">
        <v>90</v>
      </c>
      <c r="I15" s="53">
        <v>1</v>
      </c>
      <c r="J15" s="53">
        <v>100</v>
      </c>
      <c r="K15" s="53">
        <v>1</v>
      </c>
      <c r="L15" s="53"/>
      <c r="M15" s="53"/>
      <c r="N15" s="53"/>
      <c r="O15" s="53"/>
      <c r="P15" s="53"/>
      <c r="Q15" s="54">
        <f>95*(B15*C15+D15*E15+F15*G15+H15*I15+J15*K15+L15*M15+N15*O15)/((C15+E15+G15+I15+K15+M15+O15)*100)+P15</f>
        <v>87.4</v>
      </c>
      <c r="R15" s="11"/>
    </row>
    <row r="16" spans="1:18" ht="15.75">
      <c r="A16" s="50" t="s">
        <v>30</v>
      </c>
      <c r="B16" s="55">
        <v>90</v>
      </c>
      <c r="C16" s="52">
        <v>1</v>
      </c>
      <c r="D16" s="52">
        <v>90</v>
      </c>
      <c r="E16" s="52">
        <v>1</v>
      </c>
      <c r="F16" s="52">
        <v>90</v>
      </c>
      <c r="G16" s="52">
        <v>1</v>
      </c>
      <c r="H16" s="53">
        <v>90</v>
      </c>
      <c r="I16" s="53">
        <v>1</v>
      </c>
      <c r="J16" s="53">
        <v>90</v>
      </c>
      <c r="K16" s="53">
        <v>1</v>
      </c>
      <c r="L16" s="53"/>
      <c r="M16" s="53"/>
      <c r="N16" s="53"/>
      <c r="O16" s="53"/>
      <c r="P16" s="53"/>
      <c r="Q16" s="54">
        <f>95*(B16*C16+D16*E16+F16*G16+H16*I16+J16*K16+L16*M16+N16*O16)/((C16+E16+G16+I16+K16+M16+O16)*100)+P16</f>
        <v>85.5</v>
      </c>
      <c r="R16" s="11"/>
    </row>
    <row r="17" spans="1:18" ht="15.75">
      <c r="A17" s="33" t="s">
        <v>31</v>
      </c>
      <c r="B17" s="44"/>
      <c r="C17" s="40">
        <v>1</v>
      </c>
      <c r="D17" s="40"/>
      <c r="E17" s="40">
        <v>1</v>
      </c>
      <c r="F17" s="40"/>
      <c r="G17" s="40">
        <v>1</v>
      </c>
      <c r="H17" s="42"/>
      <c r="I17" s="42">
        <v>1</v>
      </c>
      <c r="J17" s="42"/>
      <c r="K17" s="42">
        <v>1</v>
      </c>
      <c r="L17" s="42"/>
      <c r="M17" s="42"/>
      <c r="N17" s="42"/>
      <c r="O17" s="42"/>
      <c r="P17" s="42"/>
      <c r="Q17" s="43"/>
      <c r="R17" s="11"/>
    </row>
    <row r="18" spans="1:18" ht="15.75">
      <c r="A18" s="30" t="s">
        <v>32</v>
      </c>
      <c r="B18" s="44">
        <v>70</v>
      </c>
      <c r="C18" s="40">
        <v>1</v>
      </c>
      <c r="D18" s="40">
        <v>70</v>
      </c>
      <c r="E18" s="40">
        <v>1</v>
      </c>
      <c r="F18" s="40">
        <v>70</v>
      </c>
      <c r="G18" s="40">
        <v>1</v>
      </c>
      <c r="H18" s="42">
        <v>70</v>
      </c>
      <c r="I18" s="42">
        <v>1</v>
      </c>
      <c r="J18" s="42">
        <v>90</v>
      </c>
      <c r="K18" s="42">
        <v>1</v>
      </c>
      <c r="L18" s="42"/>
      <c r="M18" s="42"/>
      <c r="N18" s="42"/>
      <c r="O18" s="42"/>
      <c r="P18" s="42"/>
      <c r="Q18" s="43">
        <f>95*(B18*C18+D18*E18+F18*G18+H18*I18+J18*K18+L18*M18+N18*O18)/((C18+E18+G18+I18+K18+M18+O18)*100)+P18</f>
        <v>70.3</v>
      </c>
      <c r="R18" s="11"/>
    </row>
    <row r="19" spans="1:18" ht="15.75">
      <c r="A19" s="30"/>
      <c r="B19" s="45"/>
      <c r="C19" s="46"/>
      <c r="D19" s="46"/>
      <c r="E19" s="46"/>
      <c r="F19" s="46"/>
      <c r="G19" s="46"/>
      <c r="H19" s="42"/>
      <c r="I19" s="42"/>
      <c r="J19" s="42"/>
      <c r="K19" s="42"/>
      <c r="L19" s="42"/>
      <c r="M19" s="42"/>
      <c r="N19" s="42"/>
      <c r="O19" s="42"/>
      <c r="P19" s="42"/>
      <c r="Q19" s="40"/>
      <c r="R19" s="11"/>
    </row>
    <row r="20" spans="1:18" ht="15.75">
      <c r="A20" s="47" t="s">
        <v>5</v>
      </c>
      <c r="B20" s="48"/>
      <c r="C20" s="46"/>
      <c r="D20" s="46"/>
      <c r="E20" s="46"/>
      <c r="F20" s="46"/>
      <c r="G20" s="46"/>
      <c r="H20" s="42"/>
      <c r="I20" s="42"/>
      <c r="J20" s="42"/>
      <c r="K20" s="42"/>
      <c r="L20" s="42"/>
      <c r="M20" s="42"/>
      <c r="N20" s="42"/>
      <c r="O20" s="42"/>
      <c r="P20" s="42"/>
      <c r="Q20" s="49">
        <f>AVERAGE(Q7:Q18)</f>
        <v>80.47857142857143</v>
      </c>
      <c r="R20" s="11"/>
    </row>
    <row r="21" spans="1:18" ht="12.75">
      <c r="A21" s="5"/>
      <c r="B21" s="5"/>
      <c r="C21" s="5"/>
      <c r="D21" s="5"/>
      <c r="E21" s="5"/>
      <c r="F21" s="5"/>
      <c r="G21" s="5"/>
      <c r="H21" s="6"/>
      <c r="I21" s="6"/>
      <c r="J21" s="6"/>
      <c r="K21" s="6"/>
      <c r="L21" s="6"/>
      <c r="M21" s="6"/>
      <c r="N21" s="6"/>
      <c r="O21" s="6"/>
      <c r="P21" s="6"/>
      <c r="Q21" s="7"/>
      <c r="R21" s="11"/>
    </row>
    <row r="22" spans="1:18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1"/>
    </row>
    <row r="23" spans="1:18" ht="12.75">
      <c r="A23" s="21" t="s">
        <v>3</v>
      </c>
      <c r="B23" s="21">
        <v>12</v>
      </c>
      <c r="C23" s="21">
        <f>B23*0.4</f>
        <v>4.800000000000001</v>
      </c>
      <c r="D23" s="21"/>
      <c r="E23" s="21"/>
      <c r="F23" s="21"/>
      <c r="G23" s="21"/>
      <c r="H23" s="31"/>
      <c r="I23" s="31"/>
      <c r="J23" s="21"/>
      <c r="K23" s="21"/>
      <c r="L23" s="21"/>
      <c r="M23" s="21"/>
      <c r="N23" s="21"/>
      <c r="O23" s="21"/>
      <c r="P23" s="21"/>
      <c r="Q23" s="32"/>
      <c r="R23" s="11"/>
    </row>
    <row r="24" spans="1:18" ht="11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1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1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1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1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1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1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</sheetData>
  <sheetProtection/>
  <mergeCells count="11">
    <mergeCell ref="J5:K5"/>
    <mergeCell ref="L5:M5"/>
    <mergeCell ref="N5:O5"/>
    <mergeCell ref="P5:P6"/>
    <mergeCell ref="Q5:Q6"/>
    <mergeCell ref="A2:Q2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knuei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1n-134</dc:creator>
  <cp:keywords/>
  <dc:description/>
  <cp:lastModifiedBy>study</cp:lastModifiedBy>
  <cp:lastPrinted>2020-02-03T14:53:35Z</cp:lastPrinted>
  <dcterms:created xsi:type="dcterms:W3CDTF">2017-06-20T09:45:15Z</dcterms:created>
  <dcterms:modified xsi:type="dcterms:W3CDTF">2022-07-01T07:35:25Z</dcterms:modified>
  <cp:category/>
  <cp:version/>
  <cp:contentType/>
  <cp:contentStatus/>
</cp:coreProperties>
</file>