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827" activeTab="10"/>
  </bookViews>
  <sheets>
    <sheet name="Ср. балл" sheetId="1" r:id="rId1"/>
    <sheet name="ІПЗ-20-1" sheetId="2" r:id="rId2"/>
    <sheet name="ІПЗ-20-2" sheetId="3" r:id="rId3"/>
    <sheet name="ІПЗ-20-1ск" sheetId="4" r:id="rId4"/>
    <sheet name="КН-20-1ск " sheetId="5" r:id="rId5"/>
    <sheet name="ІПЗ-19-1" sheetId="6" r:id="rId6"/>
    <sheet name="ІПЗ-19-1ск" sheetId="7" r:id="rId7"/>
    <sheet name="КН-19-1" sheetId="8" r:id="rId8"/>
    <sheet name="ІПЗ-18-1" sheetId="9" r:id="rId9"/>
    <sheet name="КН-18-1" sheetId="10" r:id="rId10"/>
    <sheet name="ІПЗ-20-1м" sheetId="11" r:id="rId11"/>
  </sheets>
  <definedNames/>
  <calcPr fullCalcOnLoad="1"/>
</workbook>
</file>

<file path=xl/sharedStrings.xml><?xml version="1.0" encoding="utf-8"?>
<sst xmlns="http://schemas.openxmlformats.org/spreadsheetml/2006/main" count="273" uniqueCount="83">
  <si>
    <t>ПІБ</t>
  </si>
  <si>
    <t>Бали рейтингу</t>
  </si>
  <si>
    <t>Оцінка</t>
  </si>
  <si>
    <t>Середній прохідний бал по факультету для груп, де навчається 1 студент за кошти держзамовлення</t>
  </si>
  <si>
    <t>Кредити</t>
  </si>
  <si>
    <t>Всього</t>
  </si>
  <si>
    <t>Дод.  бали</t>
  </si>
  <si>
    <t>ІПЗ-18-1</t>
  </si>
  <si>
    <t>Оніка Едуард Олегович</t>
  </si>
  <si>
    <t>КН-18-1</t>
  </si>
  <si>
    <t>Вручинський Антон Віталійович</t>
  </si>
  <si>
    <t>Єгоров Гліб Павлович</t>
  </si>
  <si>
    <t>Іванченко Діана Віталіївна</t>
  </si>
  <si>
    <t>Середнє значення</t>
  </si>
  <si>
    <t>ІПЗ-19-1</t>
  </si>
  <si>
    <t>Клюй Вадим Сергійович</t>
  </si>
  <si>
    <t>Колєснік Дмитро Олегович</t>
  </si>
  <si>
    <t>ІПЗ-19-1ск</t>
  </si>
  <si>
    <t>Жаботенко Веніамін Олегович</t>
  </si>
  <si>
    <t>Олейников Сергій Сергійович</t>
  </si>
  <si>
    <t>Приходько Ілля Сергійович</t>
  </si>
  <si>
    <t>КН-19-1</t>
  </si>
  <si>
    <t>Тульчевський Михайло Романович</t>
  </si>
  <si>
    <t>ІПЗ-20-1</t>
  </si>
  <si>
    <t>Католіченко Анастасія Сергіївна</t>
  </si>
  <si>
    <t>Рижак Артем Васильович</t>
  </si>
  <si>
    <t>Тараненко Владислав Дмитрович</t>
  </si>
  <si>
    <t>Дмитрієв Олексій Володимирович</t>
  </si>
  <si>
    <t>Шабан Юлія Дмитрівна</t>
  </si>
  <si>
    <t>Донченко Олексій Олександрович</t>
  </si>
  <si>
    <t>Майдан Владислав Юрійович</t>
  </si>
  <si>
    <t>Степанов Олександр Петрович</t>
  </si>
  <si>
    <t>ІПЗ-20-1ск</t>
  </si>
  <si>
    <t>ІПЗ-20-2</t>
  </si>
  <si>
    <t>КН-20-1ск</t>
  </si>
  <si>
    <t>Кобрін Єгор Ігорович</t>
  </si>
  <si>
    <t>Шолох Тимур Олександрович</t>
  </si>
  <si>
    <t>Аксьонов Олег Юрійович</t>
  </si>
  <si>
    <t>Дубровін Антон Віталійович</t>
  </si>
  <si>
    <t>Коваріна Аліна Сергіївна</t>
  </si>
  <si>
    <t>Невмержицький Іван Олександрович</t>
  </si>
  <si>
    <t>Резніков Давид Олександрович</t>
  </si>
  <si>
    <t>Хомяк Артем Вікторович</t>
  </si>
  <si>
    <t>ІПЗ-20-1м</t>
  </si>
  <si>
    <t>Іноземна мова</t>
  </si>
  <si>
    <t>Основи програмування на С++</t>
  </si>
  <si>
    <t>Вища математика</t>
  </si>
  <si>
    <t>Історія української державності</t>
  </si>
  <si>
    <t>Технології Web-програмування (курсова робота)</t>
  </si>
  <si>
    <t>Архітектура комп'ютера та вбудовані мікропроцесорні системи</t>
  </si>
  <si>
    <t>Чисельні методи при програмуванні</t>
  </si>
  <si>
    <t>Технології Web-програмування</t>
  </si>
  <si>
    <t>Технологія розробки WEB систем (курсова робота)</t>
  </si>
  <si>
    <t>Методи обчислювальної математики (Calculation)</t>
  </si>
  <si>
    <t>Технологія розробки WEB систем</t>
  </si>
  <si>
    <t>Бази даних (курсова робота)</t>
  </si>
  <si>
    <t>Операційні системи та безпека данних</t>
  </si>
  <si>
    <t>Бази даних</t>
  </si>
  <si>
    <t xml:space="preserve">Програмування на мові С# </t>
  </si>
  <si>
    <t>Проектування і реалізація баз даних (курсова робота)</t>
  </si>
  <si>
    <t>Проектування і реалізація баз даних</t>
  </si>
  <si>
    <t>Операційні системи та безпека даних</t>
  </si>
  <si>
    <t>Основи програмування на мові С# (Console)</t>
  </si>
  <si>
    <t>Фреймворки на основі C# (ASP .NET, ASP .NET MVC, ASP .NET CORE, XAMARIN) курсова робота</t>
  </si>
  <si>
    <t>Програмування 3D-графіки у тому числі поверхонь для нативних (OpenGL), Web (WebGL) та Android-додатків (OpenGL ES)</t>
  </si>
  <si>
    <t>Фреймворки на основі C# (ASP .NET, ASP .NET MVC, ASP .NET CORE, XAMARIN)</t>
  </si>
  <si>
    <t xml:space="preserve">Розробка Android-додатків </t>
  </si>
  <si>
    <t>Web-додатки з використанням сучасних фреймворків</t>
  </si>
  <si>
    <t>Іноземна мова (Диф.залік)</t>
  </si>
  <si>
    <t>Основи тестування ПЗ (Диф.залік)</t>
  </si>
  <si>
    <t>Програмування переферійних пристроїв Ардуїно (Диф.залік)</t>
  </si>
  <si>
    <t>Програмування Ардуїно (Диф.залік)</t>
  </si>
  <si>
    <t>Мова С для Ардуїно (Диф.залік)</t>
  </si>
  <si>
    <t>Технології програмування (Диф.залік)</t>
  </si>
  <si>
    <t>Фахова іноземна мова (Диф.залік)</t>
  </si>
  <si>
    <t>Алгоритми і структури даних (Диф.залік)</t>
  </si>
  <si>
    <t>Операційні системи (Диф.залік)</t>
  </si>
  <si>
    <t>Базилевич Максим Володимирович</t>
  </si>
  <si>
    <t>Сутягін Михайло Віталійович</t>
  </si>
  <si>
    <t>Мазяр Олександр Володимирович</t>
  </si>
  <si>
    <t>Вовк Назарій Андрійович</t>
  </si>
  <si>
    <t>Нечепуренко Дмитро Вікторович</t>
  </si>
  <si>
    <t>Щербина Микита Вячеславович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</si>
</sst>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85" fontId="2" fillId="33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/>
    </xf>
    <xf numFmtId="185" fontId="5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185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185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1.875" style="0" customWidth="1"/>
    <col min="2" max="2" width="22.625" style="0" customWidth="1"/>
  </cols>
  <sheetData>
    <row r="2" ht="69" customHeight="1">
      <c r="B2" s="2" t="s">
        <v>3</v>
      </c>
    </row>
    <row r="3" ht="12.75">
      <c r="B3" s="4"/>
    </row>
    <row r="4" spans="1:2" ht="12.75">
      <c r="A4" s="1"/>
      <c r="B4" s="20">
        <f>AVERAGE('ІПЗ-20-1'!O10,'ІПЗ-20-2'!O9,'ІПЗ-20-1ск'!O10,'КН-20-1ск '!U11,'КН-19-1'!Q10,'КН-18-1'!Q10,'ІПЗ-20-1м'!Q16)</f>
        <v>75.93097767711204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49" t="s">
        <v>0</v>
      </c>
      <c r="B5" s="50" t="s">
        <v>69</v>
      </c>
      <c r="C5" s="50"/>
      <c r="D5" s="51" t="s">
        <v>73</v>
      </c>
      <c r="E5" s="52"/>
      <c r="F5" s="51" t="s">
        <v>74</v>
      </c>
      <c r="G5" s="52"/>
      <c r="H5" s="50" t="s">
        <v>52</v>
      </c>
      <c r="I5" s="50"/>
      <c r="J5" s="50" t="s">
        <v>53</v>
      </c>
      <c r="K5" s="50"/>
      <c r="L5" s="50" t="s">
        <v>54</v>
      </c>
      <c r="M5" s="50"/>
      <c r="N5" s="50"/>
      <c r="O5" s="50"/>
      <c r="P5" s="50" t="s">
        <v>6</v>
      </c>
      <c r="Q5" s="50" t="s">
        <v>1</v>
      </c>
      <c r="R5" s="3"/>
    </row>
    <row r="6" spans="1:18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50"/>
      <c r="Q6" s="50"/>
      <c r="R6" s="4"/>
    </row>
    <row r="7" spans="1:18" s="10" customFormat="1" ht="26.25">
      <c r="A7" s="45" t="s">
        <v>10</v>
      </c>
      <c r="B7" s="43">
        <v>92</v>
      </c>
      <c r="C7" s="43">
        <v>8</v>
      </c>
      <c r="D7" s="43">
        <v>96</v>
      </c>
      <c r="E7" s="43">
        <v>3</v>
      </c>
      <c r="F7" s="43">
        <v>95</v>
      </c>
      <c r="G7" s="43">
        <v>3</v>
      </c>
      <c r="H7" s="43">
        <v>85</v>
      </c>
      <c r="I7" s="43">
        <v>1</v>
      </c>
      <c r="J7" s="43">
        <v>95</v>
      </c>
      <c r="K7" s="43">
        <v>4</v>
      </c>
      <c r="L7" s="43">
        <v>85</v>
      </c>
      <c r="M7" s="43">
        <v>4</v>
      </c>
      <c r="N7" s="43"/>
      <c r="O7" s="43"/>
      <c r="P7" s="43"/>
      <c r="Q7" s="44">
        <f>90*(B7*C7+D7*E7+F7*G7+N7*O7+H7*I7+J7*K7+L7*M7)/((C7+E7+G7+O7+I7+K7+M7)*100)+P7</f>
        <v>82.72173913043478</v>
      </c>
      <c r="R7" s="4"/>
    </row>
    <row r="8" spans="1:18" s="10" customFormat="1" ht="26.25">
      <c r="A8" s="19" t="s">
        <v>11</v>
      </c>
      <c r="B8" s="7">
        <v>85</v>
      </c>
      <c r="C8" s="7">
        <v>8</v>
      </c>
      <c r="D8" s="7">
        <v>95</v>
      </c>
      <c r="E8" s="7">
        <v>3</v>
      </c>
      <c r="F8" s="7">
        <v>90</v>
      </c>
      <c r="G8" s="7">
        <v>3</v>
      </c>
      <c r="H8" s="7">
        <v>72</v>
      </c>
      <c r="I8" s="7">
        <v>1</v>
      </c>
      <c r="J8" s="7">
        <v>93</v>
      </c>
      <c r="K8" s="7">
        <v>4</v>
      </c>
      <c r="L8" s="7">
        <v>77</v>
      </c>
      <c r="M8" s="7">
        <v>4</v>
      </c>
      <c r="N8" s="7"/>
      <c r="O8" s="7"/>
      <c r="P8" s="7"/>
      <c r="Q8" s="22">
        <f>90*(B8*C8+D8*E8+F8*G8+N8*O8+H8*I8+J8*K8+L8*M8)/((C8+E8+G8+O8+I8+K8+M8)*100)+P8</f>
        <v>77.75217391304348</v>
      </c>
      <c r="R8" s="4"/>
    </row>
    <row r="9" spans="1:18" s="41" customFormat="1" ht="26.25">
      <c r="A9" s="37" t="s">
        <v>12</v>
      </c>
      <c r="B9" s="38">
        <v>68</v>
      </c>
      <c r="C9" s="38">
        <v>8</v>
      </c>
      <c r="D9" s="38">
        <v>95</v>
      </c>
      <c r="E9" s="38">
        <v>3</v>
      </c>
      <c r="F9" s="38">
        <v>90</v>
      </c>
      <c r="G9" s="38">
        <v>3</v>
      </c>
      <c r="H9" s="38">
        <v>66</v>
      </c>
      <c r="I9" s="38">
        <v>1</v>
      </c>
      <c r="J9" s="38">
        <v>92</v>
      </c>
      <c r="K9" s="38">
        <v>4</v>
      </c>
      <c r="L9" s="38"/>
      <c r="M9" s="38">
        <v>4</v>
      </c>
      <c r="N9" s="38"/>
      <c r="O9" s="38"/>
      <c r="P9" s="38">
        <v>7</v>
      </c>
      <c r="Q9" s="39"/>
      <c r="R9" s="40"/>
    </row>
    <row r="10" spans="1:18" ht="12.75">
      <c r="A10" s="21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4">
        <f>AVERAGE(Q7:Q9)</f>
        <v>80.23695652173913</v>
      </c>
      <c r="R10" s="3"/>
    </row>
    <row r="11" spans="1:18" ht="12.75">
      <c r="A11" s="8" t="s">
        <v>5</v>
      </c>
      <c r="B11" s="8">
        <v>3</v>
      </c>
      <c r="C11" s="8">
        <f>B11*0.43</f>
        <v>1.29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11">
    <mergeCell ref="H5:I5"/>
    <mergeCell ref="J5:K5"/>
    <mergeCell ref="L5:M5"/>
    <mergeCell ref="A2:Q2"/>
    <mergeCell ref="A5:A6"/>
    <mergeCell ref="B5:C5"/>
    <mergeCell ref="D5:E5"/>
    <mergeCell ref="F5:G5"/>
    <mergeCell ref="N5:O5"/>
    <mergeCell ref="P5:P6"/>
    <mergeCell ref="Q5:Q6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tabSelected="1" zoomScalePageLayoutView="0" workbookViewId="0" topLeftCell="A2">
      <selection activeCell="S12" sqref="S12"/>
    </sheetView>
  </sheetViews>
  <sheetFormatPr defaultColWidth="9.125" defaultRowHeight="12.75"/>
  <cols>
    <col min="1" max="1" width="28.00390625" style="11" customWidth="1"/>
    <col min="2" max="2" width="9.125" style="11" customWidth="1"/>
    <col min="3" max="3" width="9.50390625" style="11" customWidth="1"/>
    <col min="4" max="4" width="7.625" style="11" customWidth="1"/>
    <col min="5" max="5" width="8.50390625" style="11" customWidth="1"/>
    <col min="6" max="6" width="8.375" style="11" customWidth="1"/>
    <col min="7" max="7" width="6.625" style="11" bestFit="1" customWidth="1"/>
    <col min="8" max="8" width="5.625" style="11" bestFit="1" customWidth="1"/>
    <col min="9" max="9" width="6.625" style="11" bestFit="1" customWidth="1"/>
    <col min="10" max="10" width="5.625" style="11" bestFit="1" customWidth="1"/>
    <col min="11" max="11" width="6.625" style="11" bestFit="1" customWidth="1"/>
    <col min="12" max="12" width="5.625" style="11" bestFit="1" customWidth="1"/>
    <col min="13" max="13" width="6.625" style="11" bestFit="1" customWidth="1"/>
    <col min="14" max="14" width="5.625" style="11" bestFit="1" customWidth="1"/>
    <col min="15" max="15" width="6.625" style="11" bestFit="1" customWidth="1"/>
    <col min="16" max="16" width="6.50390625" style="11" customWidth="1"/>
    <col min="17" max="16384" width="9.125" style="11" customWidth="1"/>
  </cols>
  <sheetData>
    <row r="2" spans="1:17" ht="17.25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4" spans="1:18" s="13" customFormat="1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106.5" customHeight="1">
      <c r="A5" s="49" t="s">
        <v>0</v>
      </c>
      <c r="B5" s="53" t="s">
        <v>63</v>
      </c>
      <c r="C5" s="53"/>
      <c r="D5" s="53" t="s">
        <v>64</v>
      </c>
      <c r="E5" s="53"/>
      <c r="F5" s="50" t="s">
        <v>65</v>
      </c>
      <c r="G5" s="50"/>
      <c r="H5" s="50" t="s">
        <v>66</v>
      </c>
      <c r="I5" s="50"/>
      <c r="J5" s="50" t="s">
        <v>67</v>
      </c>
      <c r="K5" s="50"/>
      <c r="L5" s="50"/>
      <c r="M5" s="50"/>
      <c r="N5" s="50"/>
      <c r="O5" s="50"/>
      <c r="P5" s="50" t="s">
        <v>6</v>
      </c>
      <c r="Q5" s="50" t="s">
        <v>1</v>
      </c>
      <c r="R5" s="14"/>
    </row>
    <row r="6" spans="1:18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50"/>
      <c r="Q6" s="50"/>
      <c r="R6" s="15"/>
    </row>
    <row r="7" spans="1:18" s="16" customFormat="1" ht="12.75">
      <c r="A7" s="42" t="s">
        <v>37</v>
      </c>
      <c r="B7" s="43">
        <v>90</v>
      </c>
      <c r="C7" s="43">
        <v>1</v>
      </c>
      <c r="D7" s="43">
        <v>90</v>
      </c>
      <c r="E7" s="43">
        <v>3</v>
      </c>
      <c r="F7" s="43">
        <v>90</v>
      </c>
      <c r="G7" s="43">
        <v>2</v>
      </c>
      <c r="H7" s="46">
        <v>90</v>
      </c>
      <c r="I7" s="46">
        <v>4</v>
      </c>
      <c r="J7" s="46">
        <v>90</v>
      </c>
      <c r="K7" s="46">
        <v>4</v>
      </c>
      <c r="L7" s="46"/>
      <c r="M7" s="46"/>
      <c r="N7" s="46"/>
      <c r="O7" s="46"/>
      <c r="P7" s="46"/>
      <c r="Q7" s="44">
        <f>90*(B7*C7+D7*E7+F7*G7+H7*I7+J7*K7+L7*M7+N7*O7)/((C7+E7+G7+I7+K7+M7+O7)*100)+P7</f>
        <v>81</v>
      </c>
      <c r="R7" s="15"/>
    </row>
    <row r="8" spans="1:18" s="16" customFormat="1" ht="12.75">
      <c r="A8" s="31" t="s">
        <v>80</v>
      </c>
      <c r="B8" s="7"/>
      <c r="C8" s="7">
        <v>1</v>
      </c>
      <c r="D8" s="7"/>
      <c r="E8" s="7">
        <v>3</v>
      </c>
      <c r="F8" s="7"/>
      <c r="G8" s="7">
        <v>2</v>
      </c>
      <c r="H8" s="6"/>
      <c r="I8" s="6">
        <v>4</v>
      </c>
      <c r="J8" s="6"/>
      <c r="K8" s="6">
        <v>4</v>
      </c>
      <c r="L8" s="6"/>
      <c r="M8" s="6"/>
      <c r="N8" s="6"/>
      <c r="O8" s="6"/>
      <c r="P8" s="6"/>
      <c r="Q8" s="23"/>
      <c r="R8" s="15"/>
    </row>
    <row r="9" spans="1:18" s="16" customFormat="1" ht="12.75">
      <c r="A9" s="47" t="s">
        <v>38</v>
      </c>
      <c r="B9" s="43">
        <v>90</v>
      </c>
      <c r="C9" s="43">
        <v>1</v>
      </c>
      <c r="D9" s="43">
        <v>90</v>
      </c>
      <c r="E9" s="43">
        <v>3</v>
      </c>
      <c r="F9" s="43">
        <v>90</v>
      </c>
      <c r="G9" s="43">
        <v>2</v>
      </c>
      <c r="H9" s="46">
        <v>90</v>
      </c>
      <c r="I9" s="46">
        <v>4</v>
      </c>
      <c r="J9" s="46">
        <v>90</v>
      </c>
      <c r="K9" s="46">
        <v>4</v>
      </c>
      <c r="L9" s="46"/>
      <c r="M9" s="46"/>
      <c r="N9" s="46"/>
      <c r="O9" s="46"/>
      <c r="P9" s="46"/>
      <c r="Q9" s="44">
        <f>90*(B9*C9+D9*E9+F9*G9+H9*I9+J9*K9+L9*M9+N9*O9)/((C9+E9+G9+I9+K9+M9+O9)*100)+P9</f>
        <v>81</v>
      </c>
      <c r="R9" s="15"/>
    </row>
    <row r="10" spans="1:18" s="16" customFormat="1" ht="12.75">
      <c r="A10" s="47" t="s">
        <v>39</v>
      </c>
      <c r="B10" s="43">
        <v>90</v>
      </c>
      <c r="C10" s="43">
        <v>1</v>
      </c>
      <c r="D10" s="43">
        <v>77</v>
      </c>
      <c r="E10" s="43">
        <v>3</v>
      </c>
      <c r="F10" s="43">
        <v>77</v>
      </c>
      <c r="G10" s="43">
        <v>2</v>
      </c>
      <c r="H10" s="46">
        <v>80</v>
      </c>
      <c r="I10" s="46">
        <v>4</v>
      </c>
      <c r="J10" s="46">
        <v>80</v>
      </c>
      <c r="K10" s="46">
        <v>4</v>
      </c>
      <c r="L10" s="46"/>
      <c r="M10" s="46"/>
      <c r="N10" s="46"/>
      <c r="O10" s="46"/>
      <c r="P10" s="46"/>
      <c r="Q10" s="44">
        <f>90*(B10*C10+D10*E10+F10*G10+H10*I10+J10*K10+L10*M10+N10*O10)/((C10+E10+G10+I10+K10+M10+O10)*100)+P10</f>
        <v>71.67857142857143</v>
      </c>
      <c r="R10" s="15"/>
    </row>
    <row r="11" spans="1:18" s="16" customFormat="1" ht="26.25">
      <c r="A11" s="35" t="s">
        <v>40</v>
      </c>
      <c r="B11" s="7"/>
      <c r="C11" s="7">
        <v>1</v>
      </c>
      <c r="D11" s="7"/>
      <c r="E11" s="7">
        <v>3</v>
      </c>
      <c r="F11" s="7"/>
      <c r="G11" s="7">
        <v>2</v>
      </c>
      <c r="H11" s="6"/>
      <c r="I11" s="6">
        <v>4</v>
      </c>
      <c r="J11" s="6"/>
      <c r="K11" s="6">
        <v>4</v>
      </c>
      <c r="L11" s="6"/>
      <c r="M11" s="6"/>
      <c r="N11" s="6"/>
      <c r="O11" s="6"/>
      <c r="P11" s="6"/>
      <c r="Q11" s="28"/>
      <c r="R11" s="15"/>
    </row>
    <row r="12" spans="1:18" s="16" customFormat="1" ht="13.5" customHeight="1">
      <c r="A12" s="35" t="s">
        <v>81</v>
      </c>
      <c r="B12" s="7"/>
      <c r="C12" s="7">
        <v>1</v>
      </c>
      <c r="D12" s="7"/>
      <c r="E12" s="7">
        <v>3</v>
      </c>
      <c r="F12" s="7"/>
      <c r="G12" s="7">
        <v>2</v>
      </c>
      <c r="H12" s="6"/>
      <c r="I12" s="6">
        <v>4</v>
      </c>
      <c r="J12" s="6"/>
      <c r="K12" s="6">
        <v>4</v>
      </c>
      <c r="L12" s="6"/>
      <c r="M12" s="6"/>
      <c r="N12" s="6"/>
      <c r="O12" s="6"/>
      <c r="P12" s="6"/>
      <c r="Q12" s="28"/>
      <c r="R12" s="15"/>
    </row>
    <row r="13" spans="1:18" ht="12.75">
      <c r="A13" s="36" t="s">
        <v>41</v>
      </c>
      <c r="B13" s="7"/>
      <c r="C13" s="7">
        <v>1</v>
      </c>
      <c r="D13" s="7"/>
      <c r="E13" s="7">
        <v>3</v>
      </c>
      <c r="F13" s="7"/>
      <c r="G13" s="7">
        <v>2</v>
      </c>
      <c r="H13" s="6"/>
      <c r="I13" s="6">
        <v>4</v>
      </c>
      <c r="J13" s="6"/>
      <c r="K13" s="6">
        <v>4</v>
      </c>
      <c r="L13" s="6"/>
      <c r="M13" s="6"/>
      <c r="N13" s="6"/>
      <c r="O13" s="6"/>
      <c r="P13" s="6"/>
      <c r="Q13" s="28"/>
      <c r="R13" s="14"/>
    </row>
    <row r="14" spans="1:18" ht="12.75">
      <c r="A14" s="36" t="s">
        <v>42</v>
      </c>
      <c r="B14" s="7"/>
      <c r="C14" s="7">
        <v>1</v>
      </c>
      <c r="D14" s="7"/>
      <c r="E14" s="7">
        <v>3</v>
      </c>
      <c r="F14" s="7"/>
      <c r="G14" s="7">
        <v>2</v>
      </c>
      <c r="H14" s="6"/>
      <c r="I14" s="6">
        <v>4</v>
      </c>
      <c r="J14" s="6"/>
      <c r="K14" s="6">
        <v>4</v>
      </c>
      <c r="L14" s="6"/>
      <c r="M14" s="6"/>
      <c r="N14" s="6"/>
      <c r="O14" s="6"/>
      <c r="P14" s="6"/>
      <c r="Q14" s="28"/>
      <c r="R14" s="14"/>
    </row>
    <row r="15" spans="1:18" ht="12.75">
      <c r="A15" s="36" t="s">
        <v>82</v>
      </c>
      <c r="B15" s="7"/>
      <c r="C15" s="7">
        <v>1</v>
      </c>
      <c r="D15" s="7"/>
      <c r="E15" s="7">
        <v>3</v>
      </c>
      <c r="F15" s="7"/>
      <c r="G15" s="7">
        <v>2</v>
      </c>
      <c r="H15" s="6"/>
      <c r="I15" s="6">
        <v>4</v>
      </c>
      <c r="J15" s="6"/>
      <c r="K15" s="6">
        <v>4</v>
      </c>
      <c r="L15" s="6"/>
      <c r="M15" s="6"/>
      <c r="N15" s="6"/>
      <c r="O15" s="6"/>
      <c r="P15" s="6"/>
      <c r="Q15" s="28"/>
      <c r="R15" s="14"/>
    </row>
    <row r="16" spans="1:18" ht="12.75">
      <c r="A16" s="21" t="s">
        <v>13</v>
      </c>
      <c r="B16" s="5"/>
      <c r="C16" s="5"/>
      <c r="D16" s="5"/>
      <c r="E16" s="5"/>
      <c r="F16" s="5"/>
      <c r="G16" s="5"/>
      <c r="H16" s="6"/>
      <c r="I16" s="6"/>
      <c r="J16" s="6"/>
      <c r="K16" s="6"/>
      <c r="L16" s="6"/>
      <c r="M16" s="6"/>
      <c r="N16" s="6"/>
      <c r="O16" s="6"/>
      <c r="P16" s="6"/>
      <c r="Q16" s="25">
        <f>AVERAGE(Q7:Q14)</f>
        <v>77.89285714285715</v>
      </c>
      <c r="R16" s="14"/>
    </row>
    <row r="17" spans="1:18" ht="12" customHeight="1">
      <c r="A17" s="5"/>
      <c r="B17" s="5"/>
      <c r="C17" s="5"/>
      <c r="D17" s="5"/>
      <c r="E17" s="5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7"/>
      <c r="R17" s="14"/>
    </row>
    <row r="18" spans="1:18" ht="12.75">
      <c r="A18" s="5"/>
      <c r="B18" s="5"/>
      <c r="C18" s="5"/>
      <c r="D18" s="5"/>
      <c r="E18" s="5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7"/>
      <c r="R18" s="14"/>
    </row>
    <row r="19" spans="1:18" ht="12.75">
      <c r="A19" s="5"/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7"/>
      <c r="R19" s="14"/>
    </row>
    <row r="20" spans="1:18" ht="12.75">
      <c r="A20" s="5"/>
      <c r="B20" s="5"/>
      <c r="C20" s="5"/>
      <c r="D20" s="5"/>
      <c r="E20" s="5"/>
      <c r="F20" s="5"/>
      <c r="G20" s="5"/>
      <c r="H20" s="6"/>
      <c r="I20" s="6"/>
      <c r="J20" s="6"/>
      <c r="K20" s="6"/>
      <c r="L20" s="6"/>
      <c r="M20" s="6"/>
      <c r="N20" s="6"/>
      <c r="O20" s="6"/>
      <c r="P20" s="6"/>
      <c r="Q20" s="7"/>
      <c r="R20" s="14"/>
    </row>
    <row r="21" spans="1:18" ht="12.75">
      <c r="A21" s="5"/>
      <c r="B21" s="5"/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7"/>
      <c r="R21" s="14"/>
    </row>
    <row r="22" spans="1:18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4"/>
    </row>
    <row r="23" spans="1:18" ht="12.75">
      <c r="A23" s="8" t="s">
        <v>5</v>
      </c>
      <c r="B23" s="8">
        <v>9</v>
      </c>
      <c r="C23" s="8">
        <f>B23*0.43</f>
        <v>3.87</v>
      </c>
      <c r="D23" s="8"/>
      <c r="E23" s="8"/>
      <c r="F23" s="8"/>
      <c r="G23" s="8"/>
      <c r="H23" s="17"/>
      <c r="I23" s="17"/>
      <c r="J23" s="8"/>
      <c r="K23" s="8"/>
      <c r="L23" s="8"/>
      <c r="M23" s="8"/>
      <c r="N23" s="8"/>
      <c r="O23" s="8"/>
      <c r="P23" s="8"/>
      <c r="Q23" s="29"/>
      <c r="R23" s="14"/>
    </row>
    <row r="24" spans="1:18" ht="9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9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9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9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9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9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</sheetData>
  <sheetProtection/>
  <mergeCells count="11">
    <mergeCell ref="L5:M5"/>
    <mergeCell ref="N5:O5"/>
    <mergeCell ref="P5:P6"/>
    <mergeCell ref="Q5:Q6"/>
    <mergeCell ref="A2:Q2"/>
    <mergeCell ref="A5:A6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9" t="s">
        <v>0</v>
      </c>
      <c r="B5" s="50" t="s">
        <v>68</v>
      </c>
      <c r="C5" s="50"/>
      <c r="D5" s="50" t="s">
        <v>45</v>
      </c>
      <c r="E5" s="50"/>
      <c r="F5" s="50" t="s">
        <v>46</v>
      </c>
      <c r="G5" s="50"/>
      <c r="H5" s="51" t="s">
        <v>47</v>
      </c>
      <c r="I5" s="52"/>
      <c r="J5" s="50"/>
      <c r="K5" s="50"/>
      <c r="L5" s="50"/>
      <c r="M5" s="50"/>
      <c r="N5" s="50" t="s">
        <v>6</v>
      </c>
      <c r="O5" s="50" t="s">
        <v>1</v>
      </c>
      <c r="P5" s="3"/>
    </row>
    <row r="6" spans="1:16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50"/>
      <c r="O6" s="50"/>
      <c r="P6" s="4"/>
    </row>
    <row r="7" spans="1:16" s="10" customFormat="1" ht="39">
      <c r="A7" s="42" t="s">
        <v>24</v>
      </c>
      <c r="B7" s="43">
        <v>95</v>
      </c>
      <c r="C7" s="43">
        <v>3</v>
      </c>
      <c r="D7" s="43">
        <v>100</v>
      </c>
      <c r="E7" s="43">
        <v>5</v>
      </c>
      <c r="F7" s="43">
        <v>100</v>
      </c>
      <c r="G7" s="43">
        <v>5</v>
      </c>
      <c r="H7" s="43">
        <v>100</v>
      </c>
      <c r="I7" s="43">
        <v>5</v>
      </c>
      <c r="J7" s="43"/>
      <c r="K7" s="43"/>
      <c r="L7" s="43"/>
      <c r="M7" s="43"/>
      <c r="N7" s="43">
        <v>10</v>
      </c>
      <c r="O7" s="44">
        <f>90*(B7*C7+D7*E7+F7*G7+L7*M7+H7*I7+J7*K7)/((C7+E7+G7+M7+I7+K7)*100)+N7</f>
        <v>99.25</v>
      </c>
      <c r="P7" s="4"/>
    </row>
    <row r="8" spans="1:16" s="10" customFormat="1" ht="26.25">
      <c r="A8" s="27" t="s">
        <v>25</v>
      </c>
      <c r="B8" s="7">
        <v>85</v>
      </c>
      <c r="C8" s="7">
        <v>3</v>
      </c>
      <c r="D8" s="7">
        <v>100</v>
      </c>
      <c r="E8" s="7">
        <v>5</v>
      </c>
      <c r="F8" s="7">
        <v>100</v>
      </c>
      <c r="G8" s="7">
        <v>5</v>
      </c>
      <c r="H8" s="7">
        <v>95</v>
      </c>
      <c r="I8" s="7">
        <v>5</v>
      </c>
      <c r="J8" s="7"/>
      <c r="K8" s="7"/>
      <c r="L8" s="7"/>
      <c r="M8" s="7"/>
      <c r="N8" s="7"/>
      <c r="O8" s="23">
        <f>90*(B8*C8+D8*E8+F8*G8+L8*M8+H8*I8+J8*K8)/((C8+E8+G8+M8+I8+K8)*100)+N8</f>
        <v>86.5</v>
      </c>
      <c r="P8" s="4"/>
    </row>
    <row r="9" spans="1:16" s="10" customFormat="1" ht="39">
      <c r="A9" s="26" t="s">
        <v>26</v>
      </c>
      <c r="B9" s="18">
        <v>80</v>
      </c>
      <c r="C9" s="7">
        <v>3</v>
      </c>
      <c r="D9" s="18">
        <v>100</v>
      </c>
      <c r="E9" s="7">
        <v>5</v>
      </c>
      <c r="F9" s="18">
        <v>95</v>
      </c>
      <c r="G9" s="7">
        <v>5</v>
      </c>
      <c r="H9" s="18">
        <v>78</v>
      </c>
      <c r="I9" s="7">
        <v>5</v>
      </c>
      <c r="J9" s="18"/>
      <c r="K9" s="18"/>
      <c r="L9" s="18"/>
      <c r="M9" s="18"/>
      <c r="N9" s="18"/>
      <c r="O9" s="22">
        <f>90*(B9*C9+D9*E9+F9*G9+L9*M9+H9*I9+J9*K9)/((C9+E9+G9+M9+I9+K9)*100)+N9</f>
        <v>80.25</v>
      </c>
      <c r="P9" s="4"/>
    </row>
    <row r="10" spans="1:16" ht="12.75">
      <c r="A10" s="21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5">
        <f>AVERAGE(O8:O9)</f>
        <v>83.375</v>
      </c>
      <c r="P10" s="3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8" t="s">
        <v>5</v>
      </c>
      <c r="B12" s="8">
        <v>3</v>
      </c>
      <c r="C12" s="8">
        <f>B12*0.43</f>
        <v>1.29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9" t="s">
        <v>0</v>
      </c>
      <c r="B5" s="50" t="s">
        <v>68</v>
      </c>
      <c r="C5" s="50"/>
      <c r="D5" s="50" t="s">
        <v>45</v>
      </c>
      <c r="E5" s="50"/>
      <c r="F5" s="50" t="s">
        <v>46</v>
      </c>
      <c r="G5" s="50"/>
      <c r="H5" s="51" t="s">
        <v>47</v>
      </c>
      <c r="I5" s="52"/>
      <c r="J5" s="50"/>
      <c r="K5" s="50"/>
      <c r="L5" s="50"/>
      <c r="M5" s="50"/>
      <c r="N5" s="50" t="s">
        <v>6</v>
      </c>
      <c r="O5" s="50" t="s">
        <v>1</v>
      </c>
      <c r="P5" s="3"/>
    </row>
    <row r="6" spans="1:16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50"/>
      <c r="O6" s="50"/>
      <c r="P6" s="4"/>
    </row>
    <row r="7" spans="1:16" s="10" customFormat="1" ht="26.25">
      <c r="A7" s="42" t="s">
        <v>27</v>
      </c>
      <c r="B7" s="43">
        <v>85</v>
      </c>
      <c r="C7" s="43">
        <v>3</v>
      </c>
      <c r="D7" s="43">
        <v>100</v>
      </c>
      <c r="E7" s="43">
        <v>5</v>
      </c>
      <c r="F7" s="43">
        <v>81</v>
      </c>
      <c r="G7" s="43">
        <v>5</v>
      </c>
      <c r="H7" s="43">
        <v>88</v>
      </c>
      <c r="I7" s="43">
        <v>5</v>
      </c>
      <c r="J7" s="43"/>
      <c r="K7" s="43"/>
      <c r="L7" s="43"/>
      <c r="M7" s="43"/>
      <c r="N7" s="43"/>
      <c r="O7" s="44">
        <f>90*(B7*C7+D7*E7+F7*G7+L7*M7+H7*I7+J7*K7)/((C7+E7+G7+M7+I7+K7)*100)+N7</f>
        <v>80</v>
      </c>
      <c r="P7" s="4"/>
    </row>
    <row r="8" spans="1:16" s="10" customFormat="1" ht="26.25">
      <c r="A8" s="27" t="s">
        <v>28</v>
      </c>
      <c r="B8" s="7">
        <v>90</v>
      </c>
      <c r="C8" s="7">
        <v>3</v>
      </c>
      <c r="D8" s="7">
        <v>90</v>
      </c>
      <c r="E8" s="7">
        <v>5</v>
      </c>
      <c r="F8" s="7">
        <v>82</v>
      </c>
      <c r="G8" s="7">
        <v>5</v>
      </c>
      <c r="H8" s="7">
        <v>92</v>
      </c>
      <c r="I8" s="7">
        <v>5</v>
      </c>
      <c r="J8" s="7"/>
      <c r="K8" s="7"/>
      <c r="L8" s="7"/>
      <c r="M8" s="7"/>
      <c r="N8" s="7"/>
      <c r="O8" s="23">
        <f>90*(B8*C8+D8*E8+F8*G8+L8*M8+H8*I8+J8*K8)/((C8+E8+G8+M8+I8+K8)*100)+N8</f>
        <v>79.5</v>
      </c>
      <c r="P8" s="4"/>
    </row>
    <row r="9" spans="1:16" ht="12.75">
      <c r="A9" s="21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5">
        <f>AVERAGE(O8:O8)</f>
        <v>79.5</v>
      </c>
      <c r="P9" s="3"/>
    </row>
    <row r="10" spans="1:16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6" ht="12.75">
      <c r="A11" s="8" t="s">
        <v>5</v>
      </c>
      <c r="B11" s="8">
        <v>2</v>
      </c>
      <c r="C11" s="8">
        <f>B11*0.43</f>
        <v>0.86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84.75" customHeight="1">
      <c r="A5" s="49" t="s">
        <v>0</v>
      </c>
      <c r="B5" s="50" t="s">
        <v>48</v>
      </c>
      <c r="C5" s="50"/>
      <c r="D5" s="51" t="s">
        <v>49</v>
      </c>
      <c r="E5" s="52"/>
      <c r="F5" s="51" t="s">
        <v>50</v>
      </c>
      <c r="G5" s="52"/>
      <c r="H5" s="50" t="s">
        <v>51</v>
      </c>
      <c r="I5" s="50"/>
      <c r="J5" s="50" t="s">
        <v>44</v>
      </c>
      <c r="K5" s="50"/>
      <c r="L5" s="50"/>
      <c r="M5" s="50"/>
      <c r="N5" s="50" t="s">
        <v>6</v>
      </c>
      <c r="O5" s="50" t="s">
        <v>1</v>
      </c>
      <c r="P5" s="3"/>
    </row>
    <row r="6" spans="1:16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/>
      <c r="M6" s="9"/>
      <c r="N6" s="50"/>
      <c r="O6" s="50"/>
      <c r="P6" s="4"/>
    </row>
    <row r="7" spans="1:16" s="10" customFormat="1" ht="26.25">
      <c r="A7" s="42" t="s">
        <v>29</v>
      </c>
      <c r="B7" s="43">
        <v>90</v>
      </c>
      <c r="C7" s="43">
        <v>1</v>
      </c>
      <c r="D7" s="43">
        <v>95</v>
      </c>
      <c r="E7" s="43">
        <v>6</v>
      </c>
      <c r="F7" s="43">
        <v>92</v>
      </c>
      <c r="G7" s="43">
        <v>6</v>
      </c>
      <c r="H7" s="43">
        <v>90</v>
      </c>
      <c r="I7" s="43">
        <v>5</v>
      </c>
      <c r="J7" s="43">
        <v>90</v>
      </c>
      <c r="K7" s="43">
        <v>3</v>
      </c>
      <c r="L7" s="43"/>
      <c r="M7" s="43"/>
      <c r="N7" s="43"/>
      <c r="O7" s="44">
        <f>90*(B7*C7+D7*E7+F7*G7+L7*M7+H7*I7+J7*K7)/((C7+E7+G7+M7+I7+K7)*100)+N7</f>
        <v>82.8</v>
      </c>
      <c r="P7" s="4"/>
    </row>
    <row r="8" spans="1:16" s="10" customFormat="1" ht="26.25">
      <c r="A8" s="26" t="s">
        <v>30</v>
      </c>
      <c r="B8" s="7">
        <v>90</v>
      </c>
      <c r="C8" s="7">
        <v>1</v>
      </c>
      <c r="D8" s="7">
        <v>66</v>
      </c>
      <c r="E8" s="7">
        <v>6</v>
      </c>
      <c r="F8" s="7">
        <v>76</v>
      </c>
      <c r="G8" s="7">
        <v>6</v>
      </c>
      <c r="H8" s="7">
        <v>90</v>
      </c>
      <c r="I8" s="7">
        <v>5</v>
      </c>
      <c r="J8" s="7">
        <v>85</v>
      </c>
      <c r="K8" s="7">
        <v>3</v>
      </c>
      <c r="L8" s="18"/>
      <c r="M8" s="18"/>
      <c r="N8" s="18"/>
      <c r="O8" s="23">
        <f>90*(B8*C8+D8*E8+F8*G8+L8*M8+H8*I8+J8*K8)/((C8+E8+G8+M8+I8+K8)*100)+N8</f>
        <v>70.58571428571429</v>
      </c>
      <c r="P8" s="4"/>
    </row>
    <row r="9" spans="1:16" s="10" customFormat="1" ht="39">
      <c r="A9" s="31" t="s">
        <v>31</v>
      </c>
      <c r="B9" s="7"/>
      <c r="C9" s="7">
        <v>1</v>
      </c>
      <c r="D9" s="7"/>
      <c r="E9" s="7">
        <v>6</v>
      </c>
      <c r="F9" s="7"/>
      <c r="G9" s="7">
        <v>6</v>
      </c>
      <c r="H9" s="7"/>
      <c r="I9" s="7">
        <v>5</v>
      </c>
      <c r="J9" s="7"/>
      <c r="K9" s="7">
        <v>3</v>
      </c>
      <c r="L9" s="7"/>
      <c r="M9" s="7"/>
      <c r="N9" s="7"/>
      <c r="O9" s="23"/>
      <c r="P9" s="4"/>
    </row>
    <row r="10" spans="1:16" ht="12.75">
      <c r="A10" s="21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5">
        <f>AVERAGE(O8:O9)</f>
        <v>70.58571428571429</v>
      </c>
      <c r="P10" s="3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8" t="s">
        <v>5</v>
      </c>
      <c r="B12" s="8">
        <v>3</v>
      </c>
      <c r="C12" s="8">
        <f>B12*0.43</f>
        <v>1.29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7" width="7.00390625" style="0" customWidth="1"/>
    <col min="18" max="18" width="6.50390625" style="0" customWidth="1"/>
    <col min="19" max="19" width="7.50390625" style="0" bestFit="1" customWidth="1"/>
    <col min="20" max="20" width="6.50390625" style="0" customWidth="1"/>
    <col min="21" max="21" width="11.875" style="0" bestFit="1" customWidth="1"/>
  </cols>
  <sheetData>
    <row r="2" spans="1:21" ht="17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4" spans="1:22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s="2"/>
    </row>
    <row r="5" spans="1:22" ht="70.5" customHeight="1">
      <c r="A5" s="49" t="s">
        <v>0</v>
      </c>
      <c r="B5" s="50" t="s">
        <v>69</v>
      </c>
      <c r="C5" s="50"/>
      <c r="D5" s="51" t="s">
        <v>70</v>
      </c>
      <c r="E5" s="52"/>
      <c r="F5" s="51" t="s">
        <v>71</v>
      </c>
      <c r="G5" s="52"/>
      <c r="H5" s="50" t="s">
        <v>72</v>
      </c>
      <c r="I5" s="50"/>
      <c r="J5" s="50" t="s">
        <v>73</v>
      </c>
      <c r="K5" s="50"/>
      <c r="L5" s="51" t="s">
        <v>74</v>
      </c>
      <c r="M5" s="52"/>
      <c r="N5" s="51" t="s">
        <v>52</v>
      </c>
      <c r="O5" s="52"/>
      <c r="P5" s="51" t="s">
        <v>53</v>
      </c>
      <c r="Q5" s="52"/>
      <c r="R5" s="51" t="s">
        <v>54</v>
      </c>
      <c r="S5" s="52"/>
      <c r="T5" s="50" t="s">
        <v>6</v>
      </c>
      <c r="U5" s="50" t="s">
        <v>1</v>
      </c>
      <c r="V5" s="3"/>
    </row>
    <row r="6" spans="1:22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 t="s">
        <v>2</v>
      </c>
      <c r="O6" s="9" t="s">
        <v>4</v>
      </c>
      <c r="P6" s="9" t="s">
        <v>2</v>
      </c>
      <c r="Q6" s="9" t="s">
        <v>4</v>
      </c>
      <c r="R6" s="9" t="s">
        <v>2</v>
      </c>
      <c r="S6" s="9" t="s">
        <v>4</v>
      </c>
      <c r="T6" s="50"/>
      <c r="U6" s="50"/>
      <c r="V6" s="4"/>
    </row>
    <row r="7" spans="1:22" ht="38.25" customHeight="1">
      <c r="A7" s="32" t="s">
        <v>77</v>
      </c>
      <c r="B7" s="9"/>
      <c r="C7" s="9">
        <v>8</v>
      </c>
      <c r="D7" s="9"/>
      <c r="E7" s="9">
        <v>6</v>
      </c>
      <c r="F7" s="9"/>
      <c r="G7" s="9">
        <v>5</v>
      </c>
      <c r="H7" s="9"/>
      <c r="I7" s="9">
        <v>4</v>
      </c>
      <c r="J7" s="9"/>
      <c r="K7" s="9">
        <v>3</v>
      </c>
      <c r="L7" s="9"/>
      <c r="M7" s="9">
        <v>3</v>
      </c>
      <c r="N7" s="9"/>
      <c r="O7" s="9">
        <v>1</v>
      </c>
      <c r="P7" s="9"/>
      <c r="Q7" s="9">
        <v>4</v>
      </c>
      <c r="R7" s="9"/>
      <c r="S7" s="9">
        <v>4</v>
      </c>
      <c r="T7" s="30"/>
      <c r="U7" s="23"/>
      <c r="V7" s="4"/>
    </row>
    <row r="8" spans="1:22" s="10" customFormat="1" ht="26.25">
      <c r="A8" s="27" t="s">
        <v>35</v>
      </c>
      <c r="B8" s="7">
        <v>82</v>
      </c>
      <c r="C8" s="9">
        <v>8</v>
      </c>
      <c r="D8" s="7">
        <v>70</v>
      </c>
      <c r="E8" s="9">
        <v>6</v>
      </c>
      <c r="F8" s="7">
        <v>70</v>
      </c>
      <c r="G8" s="9">
        <v>5</v>
      </c>
      <c r="H8" s="7">
        <v>60</v>
      </c>
      <c r="I8" s="7">
        <v>4</v>
      </c>
      <c r="J8" s="7">
        <v>80</v>
      </c>
      <c r="K8" s="7">
        <v>3</v>
      </c>
      <c r="L8" s="7">
        <v>80</v>
      </c>
      <c r="M8" s="7">
        <v>3</v>
      </c>
      <c r="N8" s="7">
        <v>85</v>
      </c>
      <c r="O8" s="7">
        <v>1</v>
      </c>
      <c r="P8" s="7">
        <v>80</v>
      </c>
      <c r="Q8" s="7">
        <v>4</v>
      </c>
      <c r="R8" s="7">
        <v>84</v>
      </c>
      <c r="S8" s="7">
        <v>4</v>
      </c>
      <c r="T8" s="7"/>
      <c r="U8" s="23">
        <f>90*(B8*C8+D8*E8+F8*G8+R8*S8+H8*I8+J8*K8+L8*M8+N8*O8+P8*Q8)/((C8+E8+G8+S8+I8+K8+M8+O8+Q8)*100)+T8</f>
        <v>68.37631578947368</v>
      </c>
      <c r="V8" s="4"/>
    </row>
    <row r="9" spans="1:22" s="10" customFormat="1" ht="30" customHeight="1">
      <c r="A9" s="42" t="s">
        <v>78</v>
      </c>
      <c r="B9" s="43">
        <v>82</v>
      </c>
      <c r="C9" s="43">
        <v>8</v>
      </c>
      <c r="D9" s="43">
        <v>70</v>
      </c>
      <c r="E9" s="43">
        <v>6</v>
      </c>
      <c r="F9" s="43">
        <v>70</v>
      </c>
      <c r="G9" s="43">
        <v>5</v>
      </c>
      <c r="H9" s="43">
        <v>60</v>
      </c>
      <c r="I9" s="43">
        <v>4</v>
      </c>
      <c r="J9" s="43">
        <v>80</v>
      </c>
      <c r="K9" s="43">
        <v>3</v>
      </c>
      <c r="L9" s="43">
        <v>80</v>
      </c>
      <c r="M9" s="43">
        <v>3</v>
      </c>
      <c r="N9" s="43">
        <v>92</v>
      </c>
      <c r="O9" s="43">
        <v>1</v>
      </c>
      <c r="P9" s="43">
        <v>80</v>
      </c>
      <c r="Q9" s="43">
        <v>4</v>
      </c>
      <c r="R9" s="43">
        <v>84</v>
      </c>
      <c r="S9" s="43">
        <v>4</v>
      </c>
      <c r="T9" s="43"/>
      <c r="U9" s="44">
        <f>90*(B9*C9+D9*E9+F9*G9+R9*S9+H9*I9+J9*K9+L9*M9+N9*O9+P9*Q9)/((C9+E9+G9+S9+I9+K9+M9+O9+Q9)*100)+T9</f>
        <v>68.5421052631579</v>
      </c>
      <c r="V9" s="4"/>
    </row>
    <row r="10" spans="1:22" s="10" customFormat="1" ht="26.25">
      <c r="A10" s="27" t="s">
        <v>36</v>
      </c>
      <c r="B10" s="7">
        <v>82</v>
      </c>
      <c r="C10" s="9">
        <v>8</v>
      </c>
      <c r="D10" s="7">
        <v>70</v>
      </c>
      <c r="E10" s="9">
        <v>6</v>
      </c>
      <c r="F10" s="7">
        <v>70</v>
      </c>
      <c r="G10" s="7">
        <v>5</v>
      </c>
      <c r="H10" s="7">
        <v>60</v>
      </c>
      <c r="I10" s="7">
        <v>4</v>
      </c>
      <c r="J10" s="7">
        <v>80</v>
      </c>
      <c r="K10" s="7">
        <v>3</v>
      </c>
      <c r="L10" s="7">
        <v>75</v>
      </c>
      <c r="M10" s="7">
        <v>3</v>
      </c>
      <c r="N10" s="7">
        <v>85</v>
      </c>
      <c r="O10" s="7">
        <v>1</v>
      </c>
      <c r="P10" s="7">
        <v>85</v>
      </c>
      <c r="Q10" s="7">
        <v>4</v>
      </c>
      <c r="R10" s="7">
        <v>80</v>
      </c>
      <c r="S10" s="7">
        <v>4</v>
      </c>
      <c r="T10" s="7"/>
      <c r="U10" s="23">
        <f>90*(B10*C10+D10*E10+F10*G10+R10*S10+H10*I10+J10*K10+L10*M10+N10*O10+P10*Q10)/((C10+E10+G10+S10+I10+K10+M10+O10+Q10)*100)+T10</f>
        <v>68.11578947368422</v>
      </c>
      <c r="V10" s="4"/>
    </row>
    <row r="11" spans="1:22" ht="12.75">
      <c r="A11" s="21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5">
        <f>AVERAGE(U8:U8)</f>
        <v>68.37631578947368</v>
      </c>
      <c r="V11" s="3"/>
    </row>
    <row r="12" spans="1:2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3"/>
    </row>
    <row r="13" spans="1:22" ht="12.75">
      <c r="A13" s="8" t="s">
        <v>5</v>
      </c>
      <c r="B13" s="8">
        <v>4</v>
      </c>
      <c r="C13" s="8">
        <f>B13*0.43</f>
        <v>1.72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3"/>
    </row>
    <row r="14" spans="1:2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</sheetData>
  <sheetProtection/>
  <mergeCells count="13">
    <mergeCell ref="A2:U2"/>
    <mergeCell ref="A5:A6"/>
    <mergeCell ref="B5:C5"/>
    <mergeCell ref="D5:E5"/>
    <mergeCell ref="F5:G5"/>
    <mergeCell ref="H5:I5"/>
    <mergeCell ref="J5:K5"/>
    <mergeCell ref="R5:S5"/>
    <mergeCell ref="T5:T6"/>
    <mergeCell ref="U5:U6"/>
    <mergeCell ref="L5:M5"/>
    <mergeCell ref="P5:Q5"/>
    <mergeCell ref="N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70.5" customHeight="1">
      <c r="A5" s="49" t="s">
        <v>0</v>
      </c>
      <c r="B5" s="50" t="s">
        <v>48</v>
      </c>
      <c r="C5" s="50"/>
      <c r="D5" s="51" t="s">
        <v>49</v>
      </c>
      <c r="E5" s="52"/>
      <c r="F5" s="51" t="s">
        <v>50</v>
      </c>
      <c r="G5" s="52"/>
      <c r="H5" s="50" t="s">
        <v>51</v>
      </c>
      <c r="I5" s="50"/>
      <c r="J5" s="50" t="s">
        <v>44</v>
      </c>
      <c r="K5" s="50"/>
      <c r="L5" s="50"/>
      <c r="M5" s="50"/>
      <c r="N5" s="50" t="s">
        <v>6</v>
      </c>
      <c r="O5" s="50" t="s">
        <v>1</v>
      </c>
      <c r="P5" s="3"/>
    </row>
    <row r="6" spans="1:16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50"/>
      <c r="O6" s="50"/>
      <c r="P6" s="4"/>
    </row>
    <row r="7" spans="1:16" s="10" customFormat="1" ht="26.25">
      <c r="A7" s="31" t="s">
        <v>15</v>
      </c>
      <c r="B7" s="7"/>
      <c r="C7" s="7">
        <v>1</v>
      </c>
      <c r="D7" s="7"/>
      <c r="E7" s="7">
        <v>6</v>
      </c>
      <c r="F7" s="7"/>
      <c r="G7" s="7">
        <v>6</v>
      </c>
      <c r="H7" s="7"/>
      <c r="I7" s="7">
        <v>5</v>
      </c>
      <c r="J7" s="7"/>
      <c r="K7" s="7">
        <v>3</v>
      </c>
      <c r="L7" s="7"/>
      <c r="M7" s="7"/>
      <c r="N7" s="7"/>
      <c r="O7" s="23"/>
      <c r="P7" s="4"/>
    </row>
    <row r="8" spans="1:16" s="10" customFormat="1" ht="26.25">
      <c r="A8" s="33" t="s">
        <v>16</v>
      </c>
      <c r="B8" s="18"/>
      <c r="C8" s="18">
        <v>1</v>
      </c>
      <c r="D8" s="18"/>
      <c r="E8" s="7">
        <v>6</v>
      </c>
      <c r="F8" s="18"/>
      <c r="G8" s="7">
        <v>6</v>
      </c>
      <c r="H8" s="18"/>
      <c r="I8" s="18">
        <v>5</v>
      </c>
      <c r="J8" s="18"/>
      <c r="K8" s="18">
        <v>3</v>
      </c>
      <c r="L8" s="18"/>
      <c r="M8" s="18"/>
      <c r="N8" s="18"/>
      <c r="O8" s="22"/>
      <c r="P8" s="4"/>
    </row>
    <row r="9" spans="1:16" s="10" customFormat="1" ht="29.25" customHeight="1">
      <c r="A9" s="33" t="s">
        <v>79</v>
      </c>
      <c r="B9" s="18"/>
      <c r="C9" s="18">
        <v>1</v>
      </c>
      <c r="D9" s="18"/>
      <c r="E9" s="7">
        <v>6</v>
      </c>
      <c r="F9" s="18"/>
      <c r="G9" s="7">
        <v>6</v>
      </c>
      <c r="H9" s="18"/>
      <c r="I9" s="18">
        <v>5</v>
      </c>
      <c r="J9" s="18"/>
      <c r="K9" s="18">
        <v>3</v>
      </c>
      <c r="L9" s="18"/>
      <c r="M9" s="18"/>
      <c r="N9" s="18"/>
      <c r="O9" s="22"/>
      <c r="P9" s="4"/>
    </row>
    <row r="10" spans="1:16" ht="12.75">
      <c r="A10" s="21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5"/>
      <c r="P10" s="3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8" t="s">
        <v>5</v>
      </c>
      <c r="B12" s="8">
        <v>2</v>
      </c>
      <c r="C12" s="8">
        <f>B12*0.43</f>
        <v>0.86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1" width="7.00390625" style="0" customWidth="1"/>
    <col min="12" max="12" width="6.50390625" style="0" customWidth="1"/>
    <col min="13" max="13" width="7.50390625" style="0" bestFit="1" customWidth="1"/>
    <col min="14" max="14" width="6.50390625" style="0" customWidth="1"/>
    <col min="15" max="15" width="11.875" style="0" bestFit="1" customWidth="1"/>
  </cols>
  <sheetData>
    <row r="2" spans="1:15" ht="17.2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49" t="s">
        <v>0</v>
      </c>
      <c r="B5" s="50" t="s">
        <v>74</v>
      </c>
      <c r="C5" s="50"/>
      <c r="D5" s="50" t="s">
        <v>55</v>
      </c>
      <c r="E5" s="50"/>
      <c r="F5" s="50" t="s">
        <v>56</v>
      </c>
      <c r="G5" s="50"/>
      <c r="H5" s="51" t="s">
        <v>57</v>
      </c>
      <c r="I5" s="52"/>
      <c r="J5" s="50" t="s">
        <v>58</v>
      </c>
      <c r="K5" s="50"/>
      <c r="L5" s="50"/>
      <c r="M5" s="50"/>
      <c r="N5" s="50" t="s">
        <v>6</v>
      </c>
      <c r="O5" s="50" t="s">
        <v>1</v>
      </c>
      <c r="P5" s="3"/>
    </row>
    <row r="6" spans="1:16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50"/>
      <c r="O6" s="50"/>
      <c r="P6" s="4"/>
    </row>
    <row r="7" spans="1:16" s="10" customFormat="1" ht="39">
      <c r="A7" s="33" t="s">
        <v>18</v>
      </c>
      <c r="B7" s="7"/>
      <c r="C7" s="7">
        <v>3</v>
      </c>
      <c r="D7" s="7"/>
      <c r="E7" s="7">
        <v>1</v>
      </c>
      <c r="F7" s="7"/>
      <c r="G7" s="7">
        <v>5</v>
      </c>
      <c r="H7" s="7"/>
      <c r="I7" s="7">
        <v>2</v>
      </c>
      <c r="J7" s="7"/>
      <c r="K7" s="7">
        <v>4</v>
      </c>
      <c r="L7" s="7"/>
      <c r="M7" s="7"/>
      <c r="N7" s="7"/>
      <c r="O7" s="23"/>
      <c r="P7" s="4"/>
    </row>
    <row r="8" spans="1:16" s="10" customFormat="1" ht="26.25">
      <c r="A8" s="33" t="s">
        <v>19</v>
      </c>
      <c r="B8" s="7"/>
      <c r="C8" s="7">
        <v>3</v>
      </c>
      <c r="D8" s="7"/>
      <c r="E8" s="7">
        <v>1</v>
      </c>
      <c r="F8" s="7"/>
      <c r="G8" s="7">
        <v>5</v>
      </c>
      <c r="H8" s="7"/>
      <c r="I8" s="7">
        <v>2</v>
      </c>
      <c r="J8" s="7"/>
      <c r="K8" s="7">
        <v>4</v>
      </c>
      <c r="L8" s="18"/>
      <c r="M8" s="18"/>
      <c r="N8" s="18"/>
      <c r="O8" s="23"/>
      <c r="P8" s="4"/>
    </row>
    <row r="9" spans="1:16" s="10" customFormat="1" ht="26.25">
      <c r="A9" s="31" t="s">
        <v>20</v>
      </c>
      <c r="B9" s="7"/>
      <c r="C9" s="7">
        <v>3</v>
      </c>
      <c r="D9" s="7"/>
      <c r="E9" s="7">
        <v>1</v>
      </c>
      <c r="F9" s="7"/>
      <c r="G9" s="7">
        <v>5</v>
      </c>
      <c r="H9" s="7"/>
      <c r="I9" s="7">
        <v>2</v>
      </c>
      <c r="J9" s="7"/>
      <c r="K9" s="7">
        <v>4</v>
      </c>
      <c r="L9" s="7"/>
      <c r="M9" s="7"/>
      <c r="N9" s="7"/>
      <c r="O9" s="23"/>
      <c r="P9" s="4"/>
    </row>
    <row r="10" spans="1:16" ht="12.75">
      <c r="A10" s="21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5"/>
      <c r="P10" s="3"/>
    </row>
    <row r="11" spans="1:16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</row>
    <row r="12" spans="1:16" ht="12.75">
      <c r="A12" s="8" t="s">
        <v>5</v>
      </c>
      <c r="B12" s="8">
        <v>3</v>
      </c>
      <c r="C12" s="8">
        <f>B12*0.43</f>
        <v>1.29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</sheetData>
  <sheetProtection/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5.875" style="0" customWidth="1"/>
    <col min="2" max="2" width="6.50390625" style="0" customWidth="1"/>
    <col min="3" max="3" width="7.50390625" style="0" bestFit="1" customWidth="1"/>
    <col min="4" max="4" width="6.625" style="0" customWidth="1"/>
    <col min="5" max="5" width="7.125" style="0" customWidth="1"/>
    <col min="6" max="6" width="6.875" style="0" customWidth="1"/>
    <col min="7" max="13" width="7.00390625" style="0" customWidth="1"/>
    <col min="14" max="14" width="6.50390625" style="0" customWidth="1"/>
    <col min="15" max="15" width="7.50390625" style="0" bestFit="1" customWidth="1"/>
    <col min="16" max="16" width="6.50390625" style="0" customWidth="1"/>
    <col min="17" max="17" width="11.875" style="0" bestFit="1" customWidth="1"/>
  </cols>
  <sheetData>
    <row r="2" spans="1:17" ht="17.2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70.5" customHeight="1">
      <c r="A5" s="49" t="s">
        <v>0</v>
      </c>
      <c r="B5" s="51" t="s">
        <v>75</v>
      </c>
      <c r="C5" s="52"/>
      <c r="D5" s="50" t="s">
        <v>76</v>
      </c>
      <c r="E5" s="50"/>
      <c r="F5" s="50" t="s">
        <v>70</v>
      </c>
      <c r="G5" s="50"/>
      <c r="H5" s="50" t="s">
        <v>59</v>
      </c>
      <c r="I5" s="50"/>
      <c r="J5" s="50" t="s">
        <v>60</v>
      </c>
      <c r="K5" s="50"/>
      <c r="L5" s="50" t="s">
        <v>44</v>
      </c>
      <c r="M5" s="50"/>
      <c r="N5" s="50"/>
      <c r="O5" s="50"/>
      <c r="P5" s="50" t="s">
        <v>6</v>
      </c>
      <c r="Q5" s="50" t="s">
        <v>1</v>
      </c>
      <c r="R5" s="3"/>
    </row>
    <row r="6" spans="1:18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9" t="s">
        <v>2</v>
      </c>
      <c r="M6" s="9" t="s">
        <v>4</v>
      </c>
      <c r="N6" s="9"/>
      <c r="O6" s="9"/>
      <c r="P6" s="50"/>
      <c r="Q6" s="50"/>
      <c r="R6" s="4"/>
    </row>
    <row r="7" spans="1:18" s="10" customFormat="1" ht="39">
      <c r="A7" s="27" t="s">
        <v>22</v>
      </c>
      <c r="B7" s="7">
        <v>85</v>
      </c>
      <c r="C7" s="7">
        <v>5</v>
      </c>
      <c r="D7" s="7">
        <v>90</v>
      </c>
      <c r="E7" s="7">
        <v>6</v>
      </c>
      <c r="F7" s="7">
        <v>60</v>
      </c>
      <c r="G7" s="7">
        <v>6</v>
      </c>
      <c r="H7" s="7">
        <v>83</v>
      </c>
      <c r="I7" s="7">
        <v>1</v>
      </c>
      <c r="J7" s="7">
        <v>76</v>
      </c>
      <c r="K7" s="7">
        <v>5</v>
      </c>
      <c r="L7" s="7">
        <v>93</v>
      </c>
      <c r="M7" s="7">
        <v>3</v>
      </c>
      <c r="N7" s="7"/>
      <c r="O7" s="7"/>
      <c r="P7" s="7"/>
      <c r="Q7" s="23">
        <f>90*(B7*C7+D7*E7+F7*G7+N7*O7+H7*I7+J7*K7+L7*M7)/((C7+E7+G7+O7+I7+K7+M7)*100)+P7</f>
        <v>71.55</v>
      </c>
      <c r="R7" s="4"/>
    </row>
    <row r="8" spans="1:18" s="10" customFormat="1" ht="12.75">
      <c r="A8" s="2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2"/>
      <c r="R8" s="4"/>
    </row>
    <row r="9" spans="1:18" s="10" customFormat="1" ht="12.75">
      <c r="A9" s="2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2"/>
      <c r="R9" s="4"/>
    </row>
    <row r="10" spans="1:18" ht="12.75">
      <c r="A10" s="21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5">
        <f>AVERAGE(Q7:Q7)</f>
        <v>71.55</v>
      </c>
      <c r="R10" s="3"/>
    </row>
    <row r="11" spans="1:18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3"/>
    </row>
    <row r="12" spans="1:18" ht="12.75">
      <c r="A12" s="8" t="s">
        <v>5</v>
      </c>
      <c r="B12" s="8">
        <v>1</v>
      </c>
      <c r="C12" s="8">
        <f>B12*0.43</f>
        <v>0.43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</sheetData>
  <sheetProtection/>
  <mergeCells count="11">
    <mergeCell ref="J5:K5"/>
    <mergeCell ref="N5:O5"/>
    <mergeCell ref="P5:P6"/>
    <mergeCell ref="Q5:Q6"/>
    <mergeCell ref="L5:M5"/>
    <mergeCell ref="A2:Q2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15.875" style="0" customWidth="1"/>
    <col min="2" max="2" width="9.875" style="0" customWidth="1"/>
    <col min="3" max="3" width="8.625" style="0" customWidth="1"/>
    <col min="4" max="4" width="6.625" style="0" customWidth="1"/>
    <col min="5" max="5" width="7.125" style="0" customWidth="1"/>
    <col min="6" max="6" width="6.875" style="0" customWidth="1"/>
    <col min="7" max="9" width="7.00390625" style="0" customWidth="1"/>
    <col min="10" max="10" width="6.50390625" style="0" customWidth="1"/>
    <col min="11" max="11" width="7.50390625" style="0" bestFit="1" customWidth="1"/>
    <col min="12" max="12" width="6.50390625" style="0" customWidth="1"/>
    <col min="13" max="13" width="11.875" style="0" bestFit="1" customWidth="1"/>
  </cols>
  <sheetData>
    <row r="2" spans="1:13" ht="17.2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60.75" customHeight="1">
      <c r="A5" s="49" t="s">
        <v>0</v>
      </c>
      <c r="B5" s="51" t="s">
        <v>74</v>
      </c>
      <c r="C5" s="52"/>
      <c r="D5" s="51" t="s">
        <v>55</v>
      </c>
      <c r="E5" s="52"/>
      <c r="F5" s="50" t="s">
        <v>57</v>
      </c>
      <c r="G5" s="52"/>
      <c r="H5" s="51" t="s">
        <v>61</v>
      </c>
      <c r="I5" s="52"/>
      <c r="J5" s="51" t="s">
        <v>62</v>
      </c>
      <c r="K5" s="52"/>
      <c r="L5" s="50" t="s">
        <v>6</v>
      </c>
      <c r="M5" s="50" t="s">
        <v>1</v>
      </c>
      <c r="N5" s="3"/>
    </row>
    <row r="6" spans="1:14" ht="15.75" customHeight="1">
      <c r="A6" s="49"/>
      <c r="B6" s="9" t="s">
        <v>2</v>
      </c>
      <c r="C6" s="9" t="s">
        <v>4</v>
      </c>
      <c r="D6" s="9" t="s">
        <v>2</v>
      </c>
      <c r="E6" s="9" t="s">
        <v>4</v>
      </c>
      <c r="F6" s="9" t="s">
        <v>2</v>
      </c>
      <c r="G6" s="9" t="s">
        <v>4</v>
      </c>
      <c r="H6" s="9" t="s">
        <v>2</v>
      </c>
      <c r="I6" s="9" t="s">
        <v>4</v>
      </c>
      <c r="J6" s="9" t="s">
        <v>2</v>
      </c>
      <c r="K6" s="9" t="s">
        <v>4</v>
      </c>
      <c r="L6" s="50"/>
      <c r="M6" s="50"/>
      <c r="N6" s="4"/>
    </row>
    <row r="7" spans="1:14" s="10" customFormat="1" ht="26.25">
      <c r="A7" s="34" t="s">
        <v>8</v>
      </c>
      <c r="B7" s="7"/>
      <c r="C7" s="7">
        <v>3</v>
      </c>
      <c r="D7" s="7"/>
      <c r="E7" s="9">
        <v>1</v>
      </c>
      <c r="F7" s="7"/>
      <c r="G7" s="9">
        <v>2</v>
      </c>
      <c r="H7" s="7"/>
      <c r="I7" s="9">
        <v>5</v>
      </c>
      <c r="J7" s="7"/>
      <c r="K7" s="9">
        <v>4</v>
      </c>
      <c r="L7" s="6"/>
      <c r="M7" s="23"/>
      <c r="N7" s="4"/>
    </row>
    <row r="8" spans="1:14" ht="12.75">
      <c r="A8" s="21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5"/>
      <c r="N8" s="3"/>
    </row>
    <row r="9" spans="1:1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"/>
    </row>
    <row r="10" spans="1:14" ht="12.75">
      <c r="A10" s="8" t="s">
        <v>5</v>
      </c>
      <c r="B10" s="8">
        <v>1</v>
      </c>
      <c r="C10" s="8">
        <f>B10*0.43</f>
        <v>0.43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</sheetData>
  <sheetProtection/>
  <mergeCells count="9">
    <mergeCell ref="A2:M2"/>
    <mergeCell ref="A5:A6"/>
    <mergeCell ref="B5:C5"/>
    <mergeCell ref="D5:E5"/>
    <mergeCell ref="F5:G5"/>
    <mergeCell ref="J5:K5"/>
    <mergeCell ref="L5:L6"/>
    <mergeCell ref="M5:M6"/>
    <mergeCell ref="H5:I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2020-02-03T14:53:35Z</cp:lastPrinted>
  <dcterms:created xsi:type="dcterms:W3CDTF">2017-06-20T09:45:15Z</dcterms:created>
  <dcterms:modified xsi:type="dcterms:W3CDTF">2021-07-02T08:54:12Z</dcterms:modified>
  <cp:category/>
  <cp:version/>
  <cp:contentType/>
  <cp:contentStatus/>
</cp:coreProperties>
</file>