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45" firstSheet="9" activeTab="19"/>
  </bookViews>
  <sheets>
    <sheet name="Ср. балл" sheetId="1" r:id="rId1"/>
    <sheet name="ЕК-20-1" sheetId="2" r:id="rId2"/>
    <sheet name="ЕК-20-1ск" sheetId="3" r:id="rId3"/>
    <sheet name="ОіОп-20-1ск" sheetId="4" r:id="rId4"/>
    <sheet name="ОіОп-20-1мб" sheetId="5" r:id="rId5"/>
    <sheet name="ФБС-20-1" sheetId="6" r:id="rId6"/>
    <sheet name="ФБС-20-1мб" sheetId="7" r:id="rId7"/>
    <sheet name="ФБС-20-1ск" sheetId="8" r:id="rId8"/>
    <sheet name="МЕВ-20-1" sheetId="9" r:id="rId9"/>
    <sheet name="ПТБД-20-1ск" sheetId="10" r:id="rId10"/>
    <sheet name="ЕК-19-1" sheetId="11" r:id="rId11"/>
    <sheet name="ПТБД-19-1" sheetId="12" r:id="rId12"/>
    <sheet name="МВС-19-1" sheetId="13" r:id="rId13"/>
    <sheet name="ОіОп-19-1" sheetId="14" r:id="rId14"/>
    <sheet name="ФБС-19-1" sheetId="15" r:id="rId15"/>
    <sheet name="ЕК-18-1" sheetId="16" r:id="rId16"/>
    <sheet name="ПТБД-18-1" sheetId="17" r:id="rId17"/>
    <sheet name="МЕВ-18-1" sheetId="18" r:id="rId18"/>
    <sheet name="ОіОп-18-1" sheetId="19" r:id="rId19"/>
    <sheet name="МЕВ-20-1м" sheetId="20" r:id="rId20"/>
    <sheet name="ЕК-20-1м" sheetId="21" r:id="rId21"/>
    <sheet name="ОіОП-20-1м" sheetId="22" r:id="rId22"/>
    <sheet name="ФБС-20-1м" sheetId="23" r:id="rId23"/>
    <sheet name="Лист1" sheetId="24" r:id="rId24"/>
  </sheets>
  <definedNames/>
  <calcPr fullCalcOnLoad="1"/>
</workbook>
</file>

<file path=xl/sharedStrings.xml><?xml version="1.0" encoding="utf-8"?>
<sst xmlns="http://schemas.openxmlformats.org/spreadsheetml/2006/main" count="573" uniqueCount="138">
  <si>
    <t>ПІБ</t>
  </si>
  <si>
    <t>Бали рейтингу</t>
  </si>
  <si>
    <t>Оцінка</t>
  </si>
  <si>
    <t>Середній прохідний бал по факультету для груп, де навчається 1 студент за кошти держзамовлення</t>
  </si>
  <si>
    <t>Кредити</t>
  </si>
  <si>
    <t>Всього</t>
  </si>
  <si>
    <t>Дод.  бали</t>
  </si>
  <si>
    <t>ОіОп-18-1</t>
  </si>
  <si>
    <t>Бондар Діана Валеріївна</t>
  </si>
  <si>
    <t>Шкапа Віталій Романович</t>
  </si>
  <si>
    <t>Середнє значення</t>
  </si>
  <si>
    <t>ОіОп-19-1</t>
  </si>
  <si>
    <t>Корнілов Данило Сергійович</t>
  </si>
  <si>
    <t>Стеценко Олег Володимирович</t>
  </si>
  <si>
    <t>Маслова Марія Олегівна</t>
  </si>
  <si>
    <t>ФБС-19-1</t>
  </si>
  <si>
    <t>Кошовий Артем Андрійович</t>
  </si>
  <si>
    <t>Прохоренко Олена Вікторівна</t>
  </si>
  <si>
    <t>Савосько Анна Віталіївна</t>
  </si>
  <si>
    <t>ЕК-20-1</t>
  </si>
  <si>
    <t>Букша Катерина Сергіївна</t>
  </si>
  <si>
    <t>Каюн Вікторія Володимирівна</t>
  </si>
  <si>
    <t>ЕК-20-1ск</t>
  </si>
  <si>
    <t>МЕВ-20-1</t>
  </si>
  <si>
    <t>ПТБД-20-1ск</t>
  </si>
  <si>
    <t>Негрун Мальвіна Анатоліївна</t>
  </si>
  <si>
    <t>ЕК-19-1</t>
  </si>
  <si>
    <t>Літвінов Данило Станіславович</t>
  </si>
  <si>
    <t>Бондар Дмитро Сергійович</t>
  </si>
  <si>
    <t>Кикоть Юлія Сергіївна</t>
  </si>
  <si>
    <t>Супрун Тетяна Дмитрівна</t>
  </si>
  <si>
    <t>ПТБД-19-1</t>
  </si>
  <si>
    <t>Мацегора Богдан Миколайович</t>
  </si>
  <si>
    <t>МВС-19-1</t>
  </si>
  <si>
    <t>ЕК-18-1</t>
  </si>
  <si>
    <t>Крилас Катерина Ігорівна</t>
  </si>
  <si>
    <t>Басс Ігор Юрійович</t>
  </si>
  <si>
    <t>Михайлов Максим Віталійович</t>
  </si>
  <si>
    <t>Сосновська Ірина Сергіївна</t>
  </si>
  <si>
    <t>ПТБД-18-1</t>
  </si>
  <si>
    <t>МЕВ-18-1</t>
  </si>
  <si>
    <t>Азаренко Дмитро Михайлович</t>
  </si>
  <si>
    <t>Марченко Святослав Аркадійович</t>
  </si>
  <si>
    <t>Тищенко Софія Олегівна</t>
  </si>
  <si>
    <t>МЕВ-20-1м</t>
  </si>
  <si>
    <t>Велика Анна Сергіївна</t>
  </si>
  <si>
    <t>Дудка Євгеній Ігорович</t>
  </si>
  <si>
    <t>Мосієнко Костянтин Андрійович</t>
  </si>
  <si>
    <t>Драчук Олександр Дмитрович</t>
  </si>
  <si>
    <t>Шабан Володимир Дмитрович</t>
  </si>
  <si>
    <t>Зимоглядова Ірина Сергіївна</t>
  </si>
  <si>
    <t>Марета Аліна олегівна</t>
  </si>
  <si>
    <t>ОіОп-20-1ск</t>
  </si>
  <si>
    <t>ОіОп-20-1мб</t>
  </si>
  <si>
    <t>Котенко Катерина Олександрівна</t>
  </si>
  <si>
    <t>Панченко Любомир Павлович</t>
  </si>
  <si>
    <t>ФБС-20-1</t>
  </si>
  <si>
    <t>Філіпчук Крістіна Вадимівна</t>
  </si>
  <si>
    <t>ФБС-20-1ск</t>
  </si>
  <si>
    <t>Угненко Кирило Андрійович</t>
  </si>
  <si>
    <t>ФБС-20-1мб</t>
  </si>
  <si>
    <t>Каліханова Анастасія Євгенівна</t>
  </si>
  <si>
    <t>Кузьменко Наталя Юріївна</t>
  </si>
  <si>
    <t>Пушня Дар'я Юріївна</t>
  </si>
  <si>
    <t>Сидорович Наталя Володимирівна</t>
  </si>
  <si>
    <t>Костюк Дар'я Сергіївна</t>
  </si>
  <si>
    <t>Хлівак Єгор Юрійович</t>
  </si>
  <si>
    <t>ФБС-20-1м</t>
  </si>
  <si>
    <t>ОіОп-20-1м</t>
  </si>
  <si>
    <t>Закаблук Анна Дмитрівна</t>
  </si>
  <si>
    <t>Татарова Дарія Олегівна</t>
  </si>
  <si>
    <t>Шумаков Дмитро Денисович</t>
  </si>
  <si>
    <t>Шаблій Дмитро Вячеславович</t>
  </si>
  <si>
    <t>Фахова іноземна мова (диф.залік)</t>
  </si>
  <si>
    <t>Фінансовий  облік-2 (курсова робота)</t>
  </si>
  <si>
    <t>Облік в галузях економіки</t>
  </si>
  <si>
    <t>Фінанси</t>
  </si>
  <si>
    <t>Фінансовий  облік-2</t>
  </si>
  <si>
    <t>Цифрова економіка</t>
  </si>
  <si>
    <t>Іноземна мова (диф.залік)</t>
  </si>
  <si>
    <t>Бухгалтерський облік (курсова робота)</t>
  </si>
  <si>
    <t>Мікроекономіка</t>
  </si>
  <si>
    <t>Макроекономіка</t>
  </si>
  <si>
    <t>Бізнес-інформатика</t>
  </si>
  <si>
    <t>Бухгалтерський облік</t>
  </si>
  <si>
    <t>Іноземна мова</t>
  </si>
  <si>
    <t>Основи економічної науки  (курсова робота)</t>
  </si>
  <si>
    <t>Основи економічної науки</t>
  </si>
  <si>
    <t>Вища математика</t>
  </si>
  <si>
    <t>Історія української державності</t>
  </si>
  <si>
    <t>Фінанси (курсова робота)</t>
  </si>
  <si>
    <t>Фахова іноземна мова (Диф.залік)</t>
  </si>
  <si>
    <t>Страхування (курсова робота)</t>
  </si>
  <si>
    <t>Страхування</t>
  </si>
  <si>
    <t>Інвестування</t>
  </si>
  <si>
    <t>Економічний аналіз (диф.залік)</t>
  </si>
  <si>
    <t>Політологія (диф.залік)</t>
  </si>
  <si>
    <t>Маркетинг</t>
  </si>
  <si>
    <t>Організація облікових систем (курсова робота)</t>
  </si>
  <si>
    <t>Управлінські інформаційні системи</t>
  </si>
  <si>
    <t>Організація облікових систем</t>
  </si>
  <si>
    <t>Система управлінського контролю</t>
  </si>
  <si>
    <t>Фінансовий менеджмент (курсова робота)</t>
  </si>
  <si>
    <t>Фінансовий менеджмент</t>
  </si>
  <si>
    <t>Ринок фінансових послуг</t>
  </si>
  <si>
    <t>Основи економічної науки (К/Р)</t>
  </si>
  <si>
    <t>Філософія</t>
  </si>
  <si>
    <t>Психологія бізнесу</t>
  </si>
  <si>
    <t>Фахова іноземна мова</t>
  </si>
  <si>
    <t>Політологія</t>
  </si>
  <si>
    <t>Моделювання бізнес-процесів</t>
  </si>
  <si>
    <t xml:space="preserve">Іноземна мова(диф.залік) 
</t>
  </si>
  <si>
    <t>Основи економічної науки(к/р)</t>
  </si>
  <si>
    <t>Бізне-інформатика</t>
  </si>
  <si>
    <t>Фахова іноземна мова(диф.залік)</t>
  </si>
  <si>
    <t>Економічний аналіз(диф.залік)</t>
  </si>
  <si>
    <t>Управління ефективністю фірми(к/р)</t>
  </si>
  <si>
    <t>Управління ефективністю фірми</t>
  </si>
  <si>
    <t>Економічний аналіз</t>
  </si>
  <si>
    <t>Економічний аналіз(диф.зал.)</t>
  </si>
  <si>
    <t>Політологія (диф.зал.)</t>
  </si>
  <si>
    <t>Іноземна моа</t>
  </si>
  <si>
    <t>Міжнародні відносини та світова політика</t>
  </si>
  <si>
    <t>Політичне маніпулювання</t>
  </si>
  <si>
    <t>Теорія і практика журналістської творчості</t>
  </si>
  <si>
    <t>Управління ефективностю фірми(к/р)</t>
  </si>
  <si>
    <t>Міжнародні економічні відносини(к/р)</t>
  </si>
  <si>
    <t>Міжнародні економічні відносини</t>
  </si>
  <si>
    <t>Друга іноземна мова</t>
  </si>
  <si>
    <t>Фінансовий менеджмент у міжнародних компаніях (К/Р)</t>
  </si>
  <si>
    <t>Міжкультурна комунікація</t>
  </si>
  <si>
    <t>Фінансовий менеджмент у міжнародних компаніях</t>
  </si>
  <si>
    <t>Міжнародний інвестиційний менеджмент</t>
  </si>
  <si>
    <t>ЕК-20-1м</t>
  </si>
  <si>
    <t>Управління конкурентоспроможністю компанії (К/Р)</t>
  </si>
  <si>
    <t>Управління конкурентоспроможністю компанії</t>
  </si>
  <si>
    <t>Бізнес моделювання та аналіз</t>
  </si>
  <si>
    <t>відмовилась на користь соціальної стипендії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</si>
</sst>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85" fontId="2" fillId="33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185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185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/>
    </xf>
    <xf numFmtId="185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36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1.875" style="0" customWidth="1"/>
    <col min="2" max="2" width="22.625" style="0" customWidth="1"/>
  </cols>
  <sheetData>
    <row r="2" ht="69" customHeight="1">
      <c r="B2" s="2" t="s">
        <v>3</v>
      </c>
    </row>
    <row r="3" ht="12.75">
      <c r="B3" s="4"/>
    </row>
    <row r="4" spans="1:3" ht="12.75">
      <c r="A4" s="1"/>
      <c r="B4" s="20">
        <f>AVERAGE('ЕК-20-1ск'!Q9,'ФБС-20-1мб'!O11,'ПТБД-20-1ск'!S8,'ЕК-19-1'!O8,'ПТБД-19-1'!O10,'ОіОп-19-1'!Q10,'ФБС-19-1'!O10,'ПТБД-18-1'!O10,'МЕВ-18-1'!O10,'ОіОп-18-1'!Q9,'МЕВ-20-1м'!O10,'ЕК-20-1м'!O9,'ОіОП-20-1м'!Q9,'ФБС-20-1м'!Q10)</f>
        <v>79.35353959765725</v>
      </c>
      <c r="C4" s="27"/>
    </row>
    <row r="6" ht="12.75">
      <c r="B6" s="27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zoomScalePageLayoutView="0" workbookViewId="0" topLeftCell="A1">
      <selection activeCell="V6" sqref="V6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7.625" style="0" customWidth="1"/>
    <col min="15" max="15" width="8.875" style="0" customWidth="1"/>
  </cols>
  <sheetData>
    <row r="2" spans="1:19" ht="17.2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4" spans="1:19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52.5" customHeight="1">
      <c r="A5" s="45" t="s">
        <v>0</v>
      </c>
      <c r="B5" s="46" t="s">
        <v>114</v>
      </c>
      <c r="C5" s="47"/>
      <c r="D5" s="48" t="s">
        <v>115</v>
      </c>
      <c r="E5" s="48"/>
      <c r="F5" s="46" t="s">
        <v>116</v>
      </c>
      <c r="G5" s="47"/>
      <c r="H5" s="46" t="s">
        <v>76</v>
      </c>
      <c r="I5" s="47"/>
      <c r="J5" s="46" t="s">
        <v>78</v>
      </c>
      <c r="K5" s="47"/>
      <c r="L5" s="46" t="s">
        <v>117</v>
      </c>
      <c r="M5" s="47"/>
      <c r="N5" s="46" t="s">
        <v>94</v>
      </c>
      <c r="O5" s="47"/>
      <c r="P5" s="46" t="s">
        <v>81</v>
      </c>
      <c r="Q5" s="47"/>
      <c r="R5" s="48" t="s">
        <v>6</v>
      </c>
      <c r="S5" s="48" t="s">
        <v>1</v>
      </c>
    </row>
    <row r="6" spans="1:19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9" t="s">
        <v>2</v>
      </c>
      <c r="Q6" s="9" t="s">
        <v>4</v>
      </c>
      <c r="R6" s="48"/>
      <c r="S6" s="48"/>
    </row>
    <row r="7" spans="1:19" s="10" customFormat="1" ht="26.25">
      <c r="A7" s="26" t="s">
        <v>25</v>
      </c>
      <c r="B7" s="7">
        <v>71</v>
      </c>
      <c r="C7" s="7">
        <v>3</v>
      </c>
      <c r="D7" s="7">
        <v>75</v>
      </c>
      <c r="E7" s="7">
        <v>6</v>
      </c>
      <c r="F7" s="7">
        <v>90</v>
      </c>
      <c r="G7" s="7">
        <v>1</v>
      </c>
      <c r="H7" s="7">
        <v>80</v>
      </c>
      <c r="I7" s="7">
        <v>3</v>
      </c>
      <c r="J7" s="7">
        <v>92</v>
      </c>
      <c r="K7" s="7">
        <v>5</v>
      </c>
      <c r="L7" s="7">
        <v>75</v>
      </c>
      <c r="M7" s="7">
        <v>3</v>
      </c>
      <c r="N7" s="7">
        <v>74</v>
      </c>
      <c r="O7" s="7">
        <v>8</v>
      </c>
      <c r="P7" s="7">
        <v>75</v>
      </c>
      <c r="Q7" s="7">
        <v>5</v>
      </c>
      <c r="R7" s="7"/>
      <c r="S7" s="23">
        <f>90*(B7*C7+D7*E7+F7*G7+P7*Q7+H7*I7+J7*K7+L7*M7+N7*O7)/((C7+E7+G7+I7+K7+M7+O7+Q7)*100)+R7</f>
        <v>70.01470588235294</v>
      </c>
    </row>
    <row r="8" spans="1:19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24">
        <f>AVERAGE(S7:S7)</f>
        <v>70.01470588235294</v>
      </c>
    </row>
    <row r="9" spans="1:19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2">
    <mergeCell ref="B5:C5"/>
    <mergeCell ref="D5:E5"/>
    <mergeCell ref="F5:G5"/>
    <mergeCell ref="H5:I5"/>
    <mergeCell ref="J5:K5"/>
    <mergeCell ref="L5:M5"/>
    <mergeCell ref="A2:S2"/>
    <mergeCell ref="P5:Q5"/>
    <mergeCell ref="R5:R6"/>
    <mergeCell ref="S5:S6"/>
    <mergeCell ref="N5:O5"/>
    <mergeCell ref="A5:A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zoomScalePageLayoutView="0" workbookViewId="0" topLeftCell="A1">
      <selection activeCell="A7" sqref="A7:O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118</v>
      </c>
      <c r="C5" s="47"/>
      <c r="D5" s="48" t="s">
        <v>109</v>
      </c>
      <c r="E5" s="48"/>
      <c r="F5" s="48" t="s">
        <v>85</v>
      </c>
      <c r="G5" s="48"/>
      <c r="H5" s="46" t="s">
        <v>97</v>
      </c>
      <c r="I5" s="47"/>
      <c r="J5" s="48" t="s">
        <v>81</v>
      </c>
      <c r="K5" s="48"/>
      <c r="L5" s="48" t="s">
        <v>84</v>
      </c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10" customFormat="1" ht="26.25">
      <c r="A7" s="36" t="s">
        <v>27</v>
      </c>
      <c r="B7" s="37">
        <v>95</v>
      </c>
      <c r="C7" s="37">
        <v>6</v>
      </c>
      <c r="D7" s="37">
        <v>100</v>
      </c>
      <c r="E7" s="37">
        <v>5</v>
      </c>
      <c r="F7" s="37">
        <v>100</v>
      </c>
      <c r="G7" s="37">
        <v>3</v>
      </c>
      <c r="H7" s="37">
        <v>98</v>
      </c>
      <c r="I7" s="37">
        <v>5</v>
      </c>
      <c r="J7" s="37">
        <v>95</v>
      </c>
      <c r="K7" s="37">
        <v>5</v>
      </c>
      <c r="L7" s="37">
        <v>100</v>
      </c>
      <c r="M7" s="37">
        <v>6</v>
      </c>
      <c r="N7" s="37">
        <v>4</v>
      </c>
      <c r="O7" s="38">
        <f>90*(B7*C7+D7*E7+F7*G7+L7*M7+H7*I7+J7*K7)/((C7+E7+G7+M7+I7+K7)*100)+N7</f>
        <v>92.05</v>
      </c>
      <c r="P7" s="4"/>
    </row>
    <row r="8" spans="1:16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>
        <f>AVERAGE(O7:O7)</f>
        <v>92.05</v>
      </c>
      <c r="P8" s="3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5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52.5" customHeight="1">
      <c r="A5" s="45" t="s">
        <v>0</v>
      </c>
      <c r="B5" s="46" t="s">
        <v>119</v>
      </c>
      <c r="C5" s="47"/>
      <c r="D5" s="48" t="s">
        <v>120</v>
      </c>
      <c r="E5" s="48"/>
      <c r="F5" s="48" t="s">
        <v>121</v>
      </c>
      <c r="G5" s="48"/>
      <c r="H5" s="46" t="s">
        <v>97</v>
      </c>
      <c r="I5" s="47"/>
      <c r="J5" s="48" t="s">
        <v>81</v>
      </c>
      <c r="K5" s="48"/>
      <c r="L5" s="48" t="s">
        <v>84</v>
      </c>
      <c r="M5" s="48"/>
      <c r="N5" s="48" t="s">
        <v>6</v>
      </c>
      <c r="O5" s="48" t="s">
        <v>1</v>
      </c>
    </row>
    <row r="6" spans="1:15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</row>
    <row r="7" spans="1:15" s="10" customFormat="1" ht="26.25">
      <c r="A7" s="26" t="s">
        <v>28</v>
      </c>
      <c r="B7" s="7">
        <v>68</v>
      </c>
      <c r="C7" s="7">
        <v>6</v>
      </c>
      <c r="D7" s="7">
        <v>61</v>
      </c>
      <c r="E7" s="7">
        <v>5</v>
      </c>
      <c r="F7" s="7">
        <v>95</v>
      </c>
      <c r="G7" s="7">
        <v>3</v>
      </c>
      <c r="H7" s="7">
        <v>85</v>
      </c>
      <c r="I7" s="7">
        <v>5</v>
      </c>
      <c r="J7" s="7">
        <v>60</v>
      </c>
      <c r="K7" s="7">
        <v>5</v>
      </c>
      <c r="L7" s="7">
        <v>80</v>
      </c>
      <c r="M7" s="7">
        <v>6</v>
      </c>
      <c r="N7" s="7"/>
      <c r="O7" s="23">
        <f>90*(B7*C7+D7*E7+F7*G7+L7*M7+H7*I7+J7*K7)/((C7+E7+G7+M7+I7+K7)*100)+N7</f>
        <v>66.09</v>
      </c>
    </row>
    <row r="8" spans="1:15" s="28" customFormat="1" ht="26.25">
      <c r="A8" s="36" t="s">
        <v>29</v>
      </c>
      <c r="B8" s="37">
        <v>77</v>
      </c>
      <c r="C8" s="37">
        <v>6</v>
      </c>
      <c r="D8" s="37">
        <v>96</v>
      </c>
      <c r="E8" s="37">
        <v>5</v>
      </c>
      <c r="F8" s="37">
        <v>95</v>
      </c>
      <c r="G8" s="37">
        <v>3</v>
      </c>
      <c r="H8" s="37">
        <v>83</v>
      </c>
      <c r="I8" s="37">
        <v>5</v>
      </c>
      <c r="J8" s="37">
        <v>90</v>
      </c>
      <c r="K8" s="37">
        <v>5</v>
      </c>
      <c r="L8" s="37">
        <v>90</v>
      </c>
      <c r="M8" s="37">
        <v>6</v>
      </c>
      <c r="N8" s="37"/>
      <c r="O8" s="38">
        <f>90*(B8*C8+D8*E8+F8*G8+L8*M8+H8*I8+J8*K8)/((C8+E8+G8+M8+I8+K8)*100)+N8</f>
        <v>78.96</v>
      </c>
    </row>
    <row r="9" spans="1:15" s="28" customFormat="1" ht="26.25">
      <c r="A9" s="26" t="s">
        <v>30</v>
      </c>
      <c r="B9" s="7">
        <v>68</v>
      </c>
      <c r="C9" s="7">
        <v>6</v>
      </c>
      <c r="D9" s="7">
        <v>60</v>
      </c>
      <c r="E9" s="7">
        <v>5</v>
      </c>
      <c r="F9" s="7">
        <v>71</v>
      </c>
      <c r="G9" s="7">
        <v>3</v>
      </c>
      <c r="H9" s="7">
        <v>69</v>
      </c>
      <c r="I9" s="7">
        <v>5</v>
      </c>
      <c r="J9" s="7">
        <v>65</v>
      </c>
      <c r="K9" s="7">
        <v>5</v>
      </c>
      <c r="L9" s="7">
        <v>64</v>
      </c>
      <c r="M9" s="7">
        <v>6</v>
      </c>
      <c r="N9" s="7"/>
      <c r="O9" s="41">
        <f>90*(B9*C9+D9*E9+F9*G9+L9*M9+H9*I9+J9*K9)/((C9+E9+G9+M9+I9+K9)*100)+N9</f>
        <v>59.25</v>
      </c>
    </row>
    <row r="10" spans="1:15" ht="12.75">
      <c r="A10" s="21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>
        <f>AVERAGE(O7:O9)</f>
        <v>68.10000000000001</v>
      </c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122</v>
      </c>
      <c r="C5" s="47"/>
      <c r="D5" s="48" t="s">
        <v>85</v>
      </c>
      <c r="E5" s="48"/>
      <c r="F5" s="48" t="s">
        <v>123</v>
      </c>
      <c r="G5" s="48"/>
      <c r="H5" s="48" t="s">
        <v>124</v>
      </c>
      <c r="I5" s="48"/>
      <c r="J5" s="48" t="s">
        <v>122</v>
      </c>
      <c r="K5" s="48"/>
      <c r="L5" s="48" t="s">
        <v>122</v>
      </c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10" customFormat="1" ht="26.25">
      <c r="A7" s="29" t="s">
        <v>32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3"/>
      <c r="P7" s="4"/>
    </row>
    <row r="8" spans="1:16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/>
      <c r="P8" s="3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1">
      <selection activeCell="A7" sqref="A7:Q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45" t="s">
        <v>0</v>
      </c>
      <c r="B5" s="46" t="s">
        <v>95</v>
      </c>
      <c r="C5" s="47"/>
      <c r="D5" s="48" t="s">
        <v>96</v>
      </c>
      <c r="E5" s="48"/>
      <c r="F5" s="48" t="s">
        <v>80</v>
      </c>
      <c r="G5" s="48"/>
      <c r="H5" s="46" t="s">
        <v>85</v>
      </c>
      <c r="I5" s="47"/>
      <c r="J5" s="48" t="s">
        <v>97</v>
      </c>
      <c r="K5" s="48"/>
      <c r="L5" s="46" t="s">
        <v>81</v>
      </c>
      <c r="M5" s="47"/>
      <c r="N5" s="48" t="s">
        <v>84</v>
      </c>
      <c r="O5" s="48"/>
      <c r="P5" s="48" t="s">
        <v>6</v>
      </c>
      <c r="Q5" s="48" t="s">
        <v>1</v>
      </c>
      <c r="R5" s="3"/>
    </row>
    <row r="6" spans="1:18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48"/>
      <c r="Q6" s="48"/>
      <c r="R6" s="4"/>
    </row>
    <row r="7" spans="1:18" s="28" customFormat="1" ht="26.25">
      <c r="A7" s="36" t="s">
        <v>12</v>
      </c>
      <c r="B7" s="37">
        <v>98</v>
      </c>
      <c r="C7" s="37">
        <v>6</v>
      </c>
      <c r="D7" s="37">
        <v>96</v>
      </c>
      <c r="E7" s="37">
        <v>5</v>
      </c>
      <c r="F7" s="37">
        <v>90</v>
      </c>
      <c r="G7" s="37">
        <v>1</v>
      </c>
      <c r="H7" s="37">
        <v>90</v>
      </c>
      <c r="I7" s="37">
        <v>3</v>
      </c>
      <c r="J7" s="37">
        <v>98</v>
      </c>
      <c r="K7" s="37">
        <v>5</v>
      </c>
      <c r="L7" s="37">
        <v>75</v>
      </c>
      <c r="M7" s="37">
        <v>5</v>
      </c>
      <c r="N7" s="37">
        <v>98</v>
      </c>
      <c r="O7" s="37">
        <v>5</v>
      </c>
      <c r="P7" s="37">
        <v>2</v>
      </c>
      <c r="Q7" s="38">
        <f>90*(B7*C7+D7*E7+F7*G7+N7*O7+H7*I7+J7*K7+L7*M7)/((C7+E7+G7+O7+I7+K7+M7)*100)+P7</f>
        <v>85.49</v>
      </c>
      <c r="R7" s="4"/>
    </row>
    <row r="8" spans="1:18" s="28" customFormat="1" ht="26.25">
      <c r="A8" s="26" t="s">
        <v>13</v>
      </c>
      <c r="B8" s="7">
        <v>90</v>
      </c>
      <c r="C8" s="7">
        <v>6</v>
      </c>
      <c r="D8" s="7">
        <v>97</v>
      </c>
      <c r="E8" s="7">
        <v>5</v>
      </c>
      <c r="F8" s="7">
        <v>70</v>
      </c>
      <c r="G8" s="7">
        <v>1</v>
      </c>
      <c r="H8" s="7">
        <v>95</v>
      </c>
      <c r="I8" s="7">
        <v>3</v>
      </c>
      <c r="J8" s="7">
        <v>86</v>
      </c>
      <c r="K8" s="7">
        <v>5</v>
      </c>
      <c r="L8" s="7">
        <v>79</v>
      </c>
      <c r="M8" s="7">
        <v>5</v>
      </c>
      <c r="N8" s="7">
        <v>90</v>
      </c>
      <c r="O8" s="7">
        <v>5</v>
      </c>
      <c r="P8" s="7"/>
      <c r="Q8" s="23">
        <f>90*(B8*C8+D8*E8+F8*G8+N8*O8+H8*I8+J8*K8+L8*M8)/((C8+E8+G8+O8+I8+K8+M8)*100)+P8</f>
        <v>79.65</v>
      </c>
      <c r="R8" s="4"/>
    </row>
    <row r="9" spans="1:18" s="28" customFormat="1" ht="26.25">
      <c r="A9" s="29" t="s">
        <v>14</v>
      </c>
      <c r="B9" s="7"/>
      <c r="C9" s="7">
        <v>6</v>
      </c>
      <c r="D9" s="7"/>
      <c r="E9" s="7">
        <v>5</v>
      </c>
      <c r="F9" s="7"/>
      <c r="G9" s="7">
        <v>1</v>
      </c>
      <c r="H9" s="7"/>
      <c r="I9" s="7">
        <v>3</v>
      </c>
      <c r="J9" s="7"/>
      <c r="K9" s="7">
        <v>5</v>
      </c>
      <c r="L9" s="7"/>
      <c r="M9" s="7">
        <v>5</v>
      </c>
      <c r="N9" s="7"/>
      <c r="O9" s="7">
        <v>5</v>
      </c>
      <c r="P9" s="7"/>
      <c r="Q9" s="23"/>
      <c r="R9" s="4"/>
    </row>
    <row r="10" spans="1:18" ht="12.75">
      <c r="A10" s="21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4">
        <f>AVERAGE(Q7:Q9)</f>
        <v>82.57</v>
      </c>
      <c r="R10" s="3"/>
    </row>
    <row r="11" spans="1:18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/>
    </row>
    <row r="12" spans="1:18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sheetProtection/>
  <mergeCells count="11">
    <mergeCell ref="H5:I5"/>
    <mergeCell ref="J5:K5"/>
    <mergeCell ref="N5:O5"/>
    <mergeCell ref="P5:P6"/>
    <mergeCell ref="Q5:Q6"/>
    <mergeCell ref="L5:M5"/>
    <mergeCell ref="A2:Q2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A7" sqref="A7:O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95</v>
      </c>
      <c r="C5" s="47"/>
      <c r="D5" s="48" t="s">
        <v>96</v>
      </c>
      <c r="E5" s="48"/>
      <c r="F5" s="48" t="s">
        <v>85</v>
      </c>
      <c r="G5" s="48"/>
      <c r="H5" s="46" t="s">
        <v>97</v>
      </c>
      <c r="I5" s="47"/>
      <c r="J5" s="48" t="s">
        <v>81</v>
      </c>
      <c r="K5" s="48"/>
      <c r="L5" s="48" t="s">
        <v>84</v>
      </c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10" customFormat="1" ht="26.25">
      <c r="A7" s="36" t="s">
        <v>16</v>
      </c>
      <c r="B7" s="37">
        <v>90</v>
      </c>
      <c r="C7" s="37">
        <v>6</v>
      </c>
      <c r="D7" s="37">
        <v>81</v>
      </c>
      <c r="E7" s="37">
        <v>5</v>
      </c>
      <c r="F7" s="37">
        <v>97</v>
      </c>
      <c r="G7" s="37">
        <v>3</v>
      </c>
      <c r="H7" s="37">
        <v>92</v>
      </c>
      <c r="I7" s="37">
        <v>5</v>
      </c>
      <c r="J7" s="37">
        <v>90</v>
      </c>
      <c r="K7" s="37">
        <v>5</v>
      </c>
      <c r="L7" s="37">
        <v>100</v>
      </c>
      <c r="M7" s="37">
        <v>6</v>
      </c>
      <c r="N7" s="37">
        <v>2</v>
      </c>
      <c r="O7" s="38">
        <f>90*(B7*C7+D7*E7+F7*G7+L7*M7+H7*I7+J7*K7)/((C7+E7+G7+M7+I7+K7)*100)+N7</f>
        <v>84.38</v>
      </c>
      <c r="P7" s="4"/>
    </row>
    <row r="8" spans="1:16" s="10" customFormat="1" ht="26.25">
      <c r="A8" s="30" t="s">
        <v>17</v>
      </c>
      <c r="B8" s="7"/>
      <c r="C8" s="7">
        <v>6</v>
      </c>
      <c r="D8" s="18"/>
      <c r="E8" s="7">
        <v>5</v>
      </c>
      <c r="F8" s="18"/>
      <c r="G8" s="7">
        <v>3</v>
      </c>
      <c r="H8" s="18"/>
      <c r="I8" s="7">
        <v>5</v>
      </c>
      <c r="J8" s="18"/>
      <c r="K8" s="7">
        <v>5</v>
      </c>
      <c r="L8" s="18"/>
      <c r="M8" s="7">
        <v>6</v>
      </c>
      <c r="N8" s="18"/>
      <c r="O8" s="22"/>
      <c r="P8" s="4"/>
    </row>
    <row r="9" spans="1:16" s="10" customFormat="1" ht="12.75">
      <c r="A9" s="2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2"/>
      <c r="P9" s="4"/>
    </row>
    <row r="10" spans="1:16" ht="12.75">
      <c r="A10" s="21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>
        <f>AVERAGE(O7:O8)</f>
        <v>84.38</v>
      </c>
      <c r="P10" s="3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8" t="s">
        <v>5</v>
      </c>
      <c r="B12" s="8">
        <v>2</v>
      </c>
      <c r="C12" s="8">
        <f>B12*0.43</f>
        <v>0.86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108</v>
      </c>
      <c r="C5" s="47"/>
      <c r="D5" s="48" t="s">
        <v>76</v>
      </c>
      <c r="E5" s="48"/>
      <c r="F5" s="48" t="s">
        <v>78</v>
      </c>
      <c r="G5" s="48"/>
      <c r="H5" s="48" t="s">
        <v>94</v>
      </c>
      <c r="I5" s="48"/>
      <c r="J5" s="48" t="s">
        <v>110</v>
      </c>
      <c r="K5" s="48"/>
      <c r="L5" s="48"/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/>
      <c r="M6" s="9"/>
      <c r="N6" s="48"/>
      <c r="O6" s="48"/>
      <c r="P6" s="4"/>
    </row>
    <row r="7" spans="1:16" s="28" customFormat="1" ht="26.25">
      <c r="A7" s="29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3"/>
      <c r="P7" s="4"/>
    </row>
    <row r="8" spans="1:16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/>
      <c r="P8" s="3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V16" sqref="V16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5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52.5" customHeight="1">
      <c r="A5" s="45" t="s">
        <v>0</v>
      </c>
      <c r="B5" s="46" t="s">
        <v>114</v>
      </c>
      <c r="C5" s="47"/>
      <c r="D5" s="48" t="s">
        <v>125</v>
      </c>
      <c r="E5" s="48"/>
      <c r="F5" s="48" t="s">
        <v>76</v>
      </c>
      <c r="G5" s="48"/>
      <c r="H5" s="46" t="s">
        <v>78</v>
      </c>
      <c r="I5" s="47"/>
      <c r="J5" s="48" t="s">
        <v>117</v>
      </c>
      <c r="K5" s="48"/>
      <c r="L5" s="48" t="s">
        <v>94</v>
      </c>
      <c r="M5" s="48"/>
      <c r="N5" s="48" t="s">
        <v>6</v>
      </c>
      <c r="O5" s="48" t="s">
        <v>1</v>
      </c>
    </row>
    <row r="6" spans="1:15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</row>
    <row r="7" spans="1:15" s="10" customFormat="1" ht="26.25">
      <c r="A7" s="42" t="s">
        <v>36</v>
      </c>
      <c r="B7" s="43">
        <v>80</v>
      </c>
      <c r="C7" s="43">
        <v>3</v>
      </c>
      <c r="D7" s="43">
        <v>78</v>
      </c>
      <c r="E7" s="43">
        <v>1</v>
      </c>
      <c r="F7" s="43">
        <v>71</v>
      </c>
      <c r="G7" s="43">
        <v>3</v>
      </c>
      <c r="H7" s="43">
        <v>81</v>
      </c>
      <c r="I7" s="43">
        <v>5</v>
      </c>
      <c r="J7" s="43">
        <v>73</v>
      </c>
      <c r="K7" s="43">
        <v>3</v>
      </c>
      <c r="L7" s="43">
        <v>72</v>
      </c>
      <c r="M7" s="43">
        <v>8</v>
      </c>
      <c r="N7" s="43"/>
      <c r="O7" s="41">
        <f>90*(B7*C7+D7*E7+F7*G7+L7*M7+H7*I7+J7*K7)/((C7+E7+G7+M7+I7+K7)*100)+N7</f>
        <v>67.73478260869565</v>
      </c>
    </row>
    <row r="8" spans="1:15" s="28" customFormat="1" ht="26.25">
      <c r="A8" s="29" t="s">
        <v>37</v>
      </c>
      <c r="B8" s="7">
        <v>80</v>
      </c>
      <c r="C8" s="7">
        <v>3</v>
      </c>
      <c r="D8" s="7">
        <v>84</v>
      </c>
      <c r="E8" s="7">
        <v>1</v>
      </c>
      <c r="F8" s="7"/>
      <c r="G8" s="7">
        <v>3</v>
      </c>
      <c r="H8" s="7"/>
      <c r="I8" s="7">
        <v>5</v>
      </c>
      <c r="J8" s="7"/>
      <c r="K8" s="7">
        <v>3</v>
      </c>
      <c r="L8" s="7"/>
      <c r="M8" s="7">
        <v>8</v>
      </c>
      <c r="N8" s="7"/>
      <c r="O8" s="23"/>
    </row>
    <row r="9" spans="1:15" s="28" customFormat="1" ht="26.25">
      <c r="A9" s="29" t="s">
        <v>38</v>
      </c>
      <c r="B9" s="7"/>
      <c r="C9" s="7">
        <v>3</v>
      </c>
      <c r="D9" s="7"/>
      <c r="E9" s="7">
        <v>1</v>
      </c>
      <c r="F9" s="7"/>
      <c r="G9" s="7">
        <v>3</v>
      </c>
      <c r="H9" s="7"/>
      <c r="I9" s="7">
        <v>5</v>
      </c>
      <c r="J9" s="7"/>
      <c r="K9" s="7">
        <v>3</v>
      </c>
      <c r="L9" s="7"/>
      <c r="M9" s="7">
        <v>8</v>
      </c>
      <c r="N9" s="7"/>
      <c r="O9" s="23"/>
    </row>
    <row r="10" spans="1:15" ht="12.75">
      <c r="A10" s="21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>
        <f>AVERAGE(O7:O9)</f>
        <v>67.73478260869565</v>
      </c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A9" sqref="A9:O9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5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52.5" customHeight="1">
      <c r="A5" s="45" t="s">
        <v>0</v>
      </c>
      <c r="B5" s="46" t="s">
        <v>114</v>
      </c>
      <c r="C5" s="47"/>
      <c r="D5" s="48" t="s">
        <v>126</v>
      </c>
      <c r="E5" s="48"/>
      <c r="F5" s="48" t="s">
        <v>76</v>
      </c>
      <c r="G5" s="48"/>
      <c r="H5" s="46" t="s">
        <v>78</v>
      </c>
      <c r="I5" s="47"/>
      <c r="J5" s="48" t="s">
        <v>127</v>
      </c>
      <c r="K5" s="48"/>
      <c r="L5" s="48" t="s">
        <v>128</v>
      </c>
      <c r="M5" s="48"/>
      <c r="N5" s="48" t="s">
        <v>6</v>
      </c>
      <c r="O5" s="48" t="s">
        <v>1</v>
      </c>
    </row>
    <row r="6" spans="1:15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</row>
    <row r="7" spans="1:15" s="28" customFormat="1" ht="26.25">
      <c r="A7" s="29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3"/>
    </row>
    <row r="8" spans="1:15" s="28" customFormat="1" ht="39">
      <c r="A8" s="26" t="s">
        <v>42</v>
      </c>
      <c r="B8" s="7">
        <v>73</v>
      </c>
      <c r="C8" s="7">
        <v>6</v>
      </c>
      <c r="D8" s="7">
        <v>90</v>
      </c>
      <c r="E8" s="7">
        <v>1</v>
      </c>
      <c r="F8" s="7">
        <v>90</v>
      </c>
      <c r="G8" s="7">
        <v>3</v>
      </c>
      <c r="H8" s="7">
        <v>90</v>
      </c>
      <c r="I8" s="7">
        <v>5</v>
      </c>
      <c r="J8" s="7">
        <v>97</v>
      </c>
      <c r="K8" s="7">
        <v>3</v>
      </c>
      <c r="L8" s="7">
        <v>91</v>
      </c>
      <c r="M8" s="7">
        <v>5</v>
      </c>
      <c r="N8" s="7"/>
      <c r="O8" s="23">
        <f>90*(B8*C8+D8*E8+F8*G8+L8*M8+H8*I8+J8*K8)/((C8+E8+G8+M8+I8+K8)*100)+N8</f>
        <v>78.02608695652174</v>
      </c>
    </row>
    <row r="9" spans="1:15" s="28" customFormat="1" ht="26.25">
      <c r="A9" s="36" t="s">
        <v>43</v>
      </c>
      <c r="B9" s="37">
        <v>90</v>
      </c>
      <c r="C9" s="37">
        <v>6</v>
      </c>
      <c r="D9" s="37">
        <v>90</v>
      </c>
      <c r="E9" s="37">
        <v>1</v>
      </c>
      <c r="F9" s="37">
        <v>86</v>
      </c>
      <c r="G9" s="37">
        <v>3</v>
      </c>
      <c r="H9" s="37">
        <v>100</v>
      </c>
      <c r="I9" s="37">
        <v>5</v>
      </c>
      <c r="J9" s="37">
        <v>98</v>
      </c>
      <c r="K9" s="37">
        <v>3</v>
      </c>
      <c r="L9" s="37">
        <v>94</v>
      </c>
      <c r="M9" s="37">
        <v>5</v>
      </c>
      <c r="N9" s="37">
        <v>4</v>
      </c>
      <c r="O9" s="38">
        <f>90*(B9*C9+D9*E9+F9*G9+L9*M9+H9*I9+J9*K9)/((C9+E9+G9+M9+I9+K9)*100)+N9</f>
        <v>88.20869565217392</v>
      </c>
    </row>
    <row r="10" spans="1:15" ht="12.75">
      <c r="A10" s="21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>
        <f>AVERAGE(O7:O9)</f>
        <v>83.11739130434782</v>
      </c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9.375" style="0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  <col min="18" max="18" width="12.625" style="0" customWidth="1"/>
  </cols>
  <sheetData>
    <row r="2" spans="1:17" ht="17.25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45" t="s">
        <v>0</v>
      </c>
      <c r="B5" s="48" t="s">
        <v>73</v>
      </c>
      <c r="C5" s="48"/>
      <c r="D5" s="48" t="s">
        <v>74</v>
      </c>
      <c r="E5" s="48"/>
      <c r="F5" s="48" t="s">
        <v>76</v>
      </c>
      <c r="G5" s="48"/>
      <c r="H5" s="46" t="s">
        <v>78</v>
      </c>
      <c r="I5" s="47"/>
      <c r="J5" s="48" t="s">
        <v>77</v>
      </c>
      <c r="K5" s="48"/>
      <c r="L5" s="46" t="s">
        <v>75</v>
      </c>
      <c r="M5" s="47"/>
      <c r="N5" s="48"/>
      <c r="O5" s="48"/>
      <c r="P5" s="48" t="s">
        <v>6</v>
      </c>
      <c r="Q5" s="48" t="s">
        <v>1</v>
      </c>
      <c r="R5" s="3"/>
    </row>
    <row r="6" spans="1:18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48"/>
      <c r="Q6" s="48"/>
      <c r="R6" s="4"/>
    </row>
    <row r="7" spans="1:18" s="10" customFormat="1" ht="78.75">
      <c r="A7" s="54" t="s">
        <v>8</v>
      </c>
      <c r="B7" s="43">
        <v>70</v>
      </c>
      <c r="C7" s="43">
        <v>3</v>
      </c>
      <c r="D7" s="43">
        <v>70</v>
      </c>
      <c r="E7" s="43">
        <v>1</v>
      </c>
      <c r="F7" s="43">
        <v>74</v>
      </c>
      <c r="G7" s="43">
        <v>3</v>
      </c>
      <c r="H7" s="43">
        <v>100</v>
      </c>
      <c r="I7" s="43">
        <v>5</v>
      </c>
      <c r="J7" s="43">
        <v>90</v>
      </c>
      <c r="K7" s="43">
        <v>3</v>
      </c>
      <c r="L7" s="43">
        <v>96</v>
      </c>
      <c r="M7" s="43">
        <v>8</v>
      </c>
      <c r="N7" s="43"/>
      <c r="O7" s="43"/>
      <c r="P7" s="43"/>
      <c r="Q7" s="41">
        <f>90*(B7*C7+D7*E7+F7*G7+N7*O7+H7*I7+J7*K7+L7*M7)/((C7+E7+G7+O7+I7+K7+M7)*100)+P7</f>
        <v>79.82608695652173</v>
      </c>
      <c r="R7" s="53" t="s">
        <v>137</v>
      </c>
    </row>
    <row r="8" spans="1:18" s="10" customFormat="1" ht="26.25">
      <c r="A8" s="39" t="s">
        <v>9</v>
      </c>
      <c r="B8" s="37">
        <v>70</v>
      </c>
      <c r="C8" s="37">
        <v>3</v>
      </c>
      <c r="D8" s="37">
        <v>80</v>
      </c>
      <c r="E8" s="37">
        <v>1</v>
      </c>
      <c r="F8" s="37">
        <v>70</v>
      </c>
      <c r="G8" s="37">
        <v>3</v>
      </c>
      <c r="H8" s="37">
        <v>100</v>
      </c>
      <c r="I8" s="37">
        <v>5</v>
      </c>
      <c r="J8" s="37">
        <v>90</v>
      </c>
      <c r="K8" s="37">
        <v>3</v>
      </c>
      <c r="L8" s="37">
        <v>90</v>
      </c>
      <c r="M8" s="37">
        <v>8</v>
      </c>
      <c r="N8" s="37"/>
      <c r="O8" s="37"/>
      <c r="P8" s="37"/>
      <c r="Q8" s="38">
        <f>90*(B8*C8+D8*E8+F8*G8+N8*O8+H8*I8+J8*K8+L8*M8)/((C8+E8+G8+O8+I8+K8+M8)*100)+P8</f>
        <v>77.8695652173913</v>
      </c>
      <c r="R8" s="4"/>
    </row>
    <row r="9" spans="1:18" ht="12.75">
      <c r="A9" s="21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4">
        <f>AVERAGE(Q7:Q8)</f>
        <v>78.84782608695652</v>
      </c>
      <c r="R9" s="3"/>
    </row>
    <row r="10" spans="1:18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"/>
    </row>
    <row r="11" spans="1:18" ht="12.75">
      <c r="A11" s="8" t="s">
        <v>5</v>
      </c>
      <c r="B11" s="8">
        <v>2</v>
      </c>
      <c r="C11" s="8">
        <f>B11*0.43</f>
        <v>0.86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1">
    <mergeCell ref="N5:O5"/>
    <mergeCell ref="P5:P6"/>
    <mergeCell ref="Q5:Q6"/>
    <mergeCell ref="J5:K5"/>
    <mergeCell ref="H5:I5"/>
    <mergeCell ref="L5:M5"/>
    <mergeCell ref="A2:Q2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85</v>
      </c>
      <c r="C5" s="47"/>
      <c r="D5" s="48" t="s">
        <v>105</v>
      </c>
      <c r="E5" s="48"/>
      <c r="F5" s="46" t="s">
        <v>106</v>
      </c>
      <c r="G5" s="47"/>
      <c r="H5" s="46" t="s">
        <v>107</v>
      </c>
      <c r="I5" s="47"/>
      <c r="J5" s="46" t="s">
        <v>88</v>
      </c>
      <c r="K5" s="47"/>
      <c r="L5" s="46" t="s">
        <v>87</v>
      </c>
      <c r="M5" s="47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28" customFormat="1" ht="26.25">
      <c r="A7" s="29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3"/>
      <c r="P7" s="4"/>
    </row>
    <row r="8" spans="1:16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/>
      <c r="P8" s="3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tabSelected="1" zoomScalePageLayoutView="0" workbookViewId="0" topLeftCell="A1">
      <selection activeCell="V12" sqref="V12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129</v>
      </c>
      <c r="C5" s="47"/>
      <c r="D5" s="48" t="s">
        <v>130</v>
      </c>
      <c r="E5" s="48"/>
      <c r="F5" s="48" t="s">
        <v>131</v>
      </c>
      <c r="G5" s="48"/>
      <c r="H5" s="46" t="s">
        <v>132</v>
      </c>
      <c r="I5" s="47"/>
      <c r="J5" s="48"/>
      <c r="K5" s="48"/>
      <c r="L5" s="48"/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/>
      <c r="K6" s="9"/>
      <c r="L6" s="9"/>
      <c r="M6" s="9"/>
      <c r="N6" s="48"/>
      <c r="O6" s="48"/>
      <c r="P6" s="4"/>
    </row>
    <row r="7" spans="1:16" s="28" customFormat="1" ht="26.25">
      <c r="A7" s="36" t="s">
        <v>45</v>
      </c>
      <c r="B7" s="37">
        <v>90</v>
      </c>
      <c r="C7" s="37">
        <v>1</v>
      </c>
      <c r="D7" s="37">
        <v>99</v>
      </c>
      <c r="E7" s="37">
        <v>3</v>
      </c>
      <c r="F7" s="37">
        <v>99</v>
      </c>
      <c r="G7" s="37">
        <v>6</v>
      </c>
      <c r="H7" s="37">
        <v>99</v>
      </c>
      <c r="I7" s="37">
        <v>5</v>
      </c>
      <c r="J7" s="37"/>
      <c r="K7" s="37"/>
      <c r="L7" s="37"/>
      <c r="M7" s="37"/>
      <c r="N7" s="37">
        <v>10</v>
      </c>
      <c r="O7" s="38">
        <f>90*(B7*C7+D7*E7+F7*G7+L7*M7+H7*I7+J7*K7)/((C7+E7+G7+M7+I7+K7)*100)+N7</f>
        <v>98.56</v>
      </c>
      <c r="P7" s="4"/>
    </row>
    <row r="8" spans="1:16" s="28" customFormat="1" ht="26.25">
      <c r="A8" s="29" t="s">
        <v>46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3"/>
      <c r="P8" s="4"/>
    </row>
    <row r="9" spans="1:16" s="28" customFormat="1" ht="39">
      <c r="A9" s="29" t="s">
        <v>47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3"/>
      <c r="P9" s="4"/>
    </row>
    <row r="10" spans="1:16" ht="12.75">
      <c r="A10" s="21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>
        <f>AVERAGE(O7:O9)</f>
        <v>98.56</v>
      </c>
      <c r="P10" s="3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A7" sqref="A7:O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134</v>
      </c>
      <c r="C5" s="47"/>
      <c r="D5" s="48" t="s">
        <v>99</v>
      </c>
      <c r="E5" s="48"/>
      <c r="F5" s="48" t="s">
        <v>135</v>
      </c>
      <c r="G5" s="48"/>
      <c r="H5" s="46" t="s">
        <v>136</v>
      </c>
      <c r="I5" s="47"/>
      <c r="J5" s="48"/>
      <c r="K5" s="48"/>
      <c r="L5" s="48"/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/>
      <c r="K6" s="9"/>
      <c r="L6" s="9"/>
      <c r="M6" s="9"/>
      <c r="N6" s="48"/>
      <c r="O6" s="48"/>
      <c r="P6" s="4"/>
    </row>
    <row r="7" spans="1:16" s="28" customFormat="1" ht="26.25">
      <c r="A7" s="36" t="s">
        <v>48</v>
      </c>
      <c r="B7" s="37">
        <v>80</v>
      </c>
      <c r="C7" s="37">
        <v>1</v>
      </c>
      <c r="D7" s="37">
        <v>94</v>
      </c>
      <c r="E7" s="37">
        <v>3</v>
      </c>
      <c r="F7" s="37">
        <v>90</v>
      </c>
      <c r="G7" s="37">
        <v>6</v>
      </c>
      <c r="H7" s="37">
        <v>90</v>
      </c>
      <c r="I7" s="37">
        <v>5</v>
      </c>
      <c r="J7" s="37"/>
      <c r="K7" s="37"/>
      <c r="L7" s="37"/>
      <c r="M7" s="37"/>
      <c r="N7" s="37">
        <v>10</v>
      </c>
      <c r="O7" s="38">
        <f>90*(B7*C7+D7*E7+F7*G7+L7*M7+H7*I7+J7*K7)/((C7+E7+G7+M7+I7+K7)*100)+N7</f>
        <v>91.12</v>
      </c>
      <c r="P7" s="4"/>
    </row>
    <row r="8" spans="1:16" s="28" customFormat="1" ht="26.25">
      <c r="A8" s="26" t="s">
        <v>49</v>
      </c>
      <c r="B8" s="7">
        <v>75</v>
      </c>
      <c r="C8" s="7">
        <v>1</v>
      </c>
      <c r="D8" s="7">
        <v>60</v>
      </c>
      <c r="E8" s="7">
        <v>3</v>
      </c>
      <c r="F8" s="7">
        <v>70</v>
      </c>
      <c r="G8" s="7">
        <v>6</v>
      </c>
      <c r="H8" s="7">
        <v>71</v>
      </c>
      <c r="I8" s="7">
        <v>5</v>
      </c>
      <c r="J8" s="7"/>
      <c r="K8" s="7"/>
      <c r="L8" s="7"/>
      <c r="M8" s="7"/>
      <c r="N8" s="7"/>
      <c r="O8" s="23">
        <f>90*(B8*C8+D8*E8+F8*G8+L8*M8+H8*I8+J8*K8)/((C8+E8+G8+M8+I8+K8)*100)+N8</f>
        <v>61.8</v>
      </c>
      <c r="P8" s="4"/>
    </row>
    <row r="9" spans="1:16" ht="12.75">
      <c r="A9" s="21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4">
        <f>AVERAGE(O7:O8)</f>
        <v>76.46000000000001</v>
      </c>
      <c r="P9" s="3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8" t="s">
        <v>5</v>
      </c>
      <c r="B11" s="8">
        <v>2</v>
      </c>
      <c r="C11" s="8">
        <f>B11*0.43</f>
        <v>0.86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A8" sqref="A8:Q8"/>
    </sheetView>
  </sheetViews>
  <sheetFormatPr defaultColWidth="9.125" defaultRowHeight="12.75"/>
  <cols>
    <col min="1" max="1" width="17.125" style="11" bestFit="1" customWidth="1"/>
    <col min="2" max="2" width="5.625" style="11" bestFit="1" customWidth="1"/>
    <col min="3" max="3" width="6.625" style="11" bestFit="1" customWidth="1"/>
    <col min="4" max="4" width="5.625" style="11" bestFit="1" customWidth="1"/>
    <col min="5" max="5" width="8.50390625" style="11" customWidth="1"/>
    <col min="6" max="6" width="6.50390625" style="11" bestFit="1" customWidth="1"/>
    <col min="7" max="7" width="6.625" style="11" bestFit="1" customWidth="1"/>
    <col min="8" max="8" width="5.625" style="11" bestFit="1" customWidth="1"/>
    <col min="9" max="9" width="6.625" style="11" bestFit="1" customWidth="1"/>
    <col min="10" max="10" width="5.625" style="11" bestFit="1" customWidth="1"/>
    <col min="11" max="11" width="6.625" style="11" bestFit="1" customWidth="1"/>
    <col min="12" max="12" width="5.625" style="11" bestFit="1" customWidth="1"/>
    <col min="13" max="13" width="6.625" style="11" bestFit="1" customWidth="1"/>
    <col min="14" max="14" width="5.625" style="11" bestFit="1" customWidth="1"/>
    <col min="15" max="15" width="6.625" style="11" bestFit="1" customWidth="1"/>
    <col min="16" max="16" width="6.50390625" style="11" customWidth="1"/>
    <col min="17" max="16384" width="9.125" style="11" customWidth="1"/>
  </cols>
  <sheetData>
    <row r="2" spans="1:17" ht="17.25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pans="1:18" s="13" customFormat="1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70.5" customHeight="1">
      <c r="A5" s="45" t="s">
        <v>0</v>
      </c>
      <c r="B5" s="46" t="s">
        <v>98</v>
      </c>
      <c r="C5" s="47"/>
      <c r="D5" s="48" t="s">
        <v>99</v>
      </c>
      <c r="E5" s="48"/>
      <c r="F5" s="48" t="s">
        <v>100</v>
      </c>
      <c r="G5" s="48"/>
      <c r="H5" s="48" t="s">
        <v>101</v>
      </c>
      <c r="I5" s="48"/>
      <c r="J5" s="48"/>
      <c r="K5" s="48"/>
      <c r="L5" s="48"/>
      <c r="M5" s="48"/>
      <c r="N5" s="48"/>
      <c r="O5" s="48"/>
      <c r="P5" s="48" t="s">
        <v>6</v>
      </c>
      <c r="Q5" s="48" t="s">
        <v>1</v>
      </c>
      <c r="R5" s="14"/>
    </row>
    <row r="6" spans="1:18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48"/>
      <c r="Q6" s="48"/>
      <c r="R6" s="15"/>
    </row>
    <row r="7" spans="1:18" s="16" customFormat="1" ht="26.25">
      <c r="A7" s="19" t="s">
        <v>65</v>
      </c>
      <c r="B7" s="7">
        <v>78</v>
      </c>
      <c r="C7" s="7">
        <v>1</v>
      </c>
      <c r="D7" s="7">
        <v>70</v>
      </c>
      <c r="E7" s="7">
        <v>3</v>
      </c>
      <c r="F7" s="7">
        <v>91</v>
      </c>
      <c r="G7" s="7">
        <v>6</v>
      </c>
      <c r="H7" s="6">
        <v>88</v>
      </c>
      <c r="I7" s="6">
        <v>5</v>
      </c>
      <c r="J7" s="6"/>
      <c r="K7" s="6"/>
      <c r="L7" s="6"/>
      <c r="M7" s="6"/>
      <c r="N7" s="6"/>
      <c r="O7" s="6"/>
      <c r="P7" s="6"/>
      <c r="Q7" s="23">
        <f>90*(B7*C7+D7*E7+F7*G7+H7*I7+J7*K7+L7*M7+N7*O7)/((C7+E7+G7+I7+K7+M7+O7)*100)+P7</f>
        <v>76.44</v>
      </c>
      <c r="R7" s="15"/>
    </row>
    <row r="8" spans="1:18" s="16" customFormat="1" ht="26.25">
      <c r="A8" s="39" t="s">
        <v>66</v>
      </c>
      <c r="B8" s="37">
        <v>86</v>
      </c>
      <c r="C8" s="37">
        <v>1</v>
      </c>
      <c r="D8" s="37">
        <v>70</v>
      </c>
      <c r="E8" s="37">
        <v>3</v>
      </c>
      <c r="F8" s="37">
        <v>94</v>
      </c>
      <c r="G8" s="37">
        <v>6</v>
      </c>
      <c r="H8" s="40">
        <v>91</v>
      </c>
      <c r="I8" s="40">
        <v>5</v>
      </c>
      <c r="J8" s="40"/>
      <c r="K8" s="40"/>
      <c r="L8" s="40"/>
      <c r="M8" s="40"/>
      <c r="N8" s="40"/>
      <c r="O8" s="40"/>
      <c r="P8" s="40"/>
      <c r="Q8" s="38">
        <f>90*(B8*C8+D8*E8+F8*G8+H8*I8+J8*K8+L8*M8+N8*O8)/((C8+E8+G8+I8+K8+M8+O8)*100)+P8</f>
        <v>78.9</v>
      </c>
      <c r="R8" s="15"/>
    </row>
    <row r="9" spans="1:18" ht="12.75">
      <c r="A9" s="21" t="s">
        <v>10</v>
      </c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24">
        <f>AVERAGE(Q7:Q8)</f>
        <v>77.67</v>
      </c>
      <c r="R9" s="14"/>
    </row>
    <row r="10" spans="1:18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4"/>
    </row>
    <row r="11" spans="1:18" ht="12.75">
      <c r="A11" s="8" t="s">
        <v>5</v>
      </c>
      <c r="B11" s="8">
        <v>2</v>
      </c>
      <c r="C11" s="8">
        <f>B11*0.43</f>
        <v>0.86</v>
      </c>
      <c r="D11" s="8"/>
      <c r="E11" s="8"/>
      <c r="F11" s="8"/>
      <c r="G11" s="8"/>
      <c r="H11" s="17"/>
      <c r="I11" s="17"/>
      <c r="J11" s="8"/>
      <c r="K11" s="8"/>
      <c r="L11" s="8"/>
      <c r="M11" s="8"/>
      <c r="N11" s="8"/>
      <c r="O11" s="8"/>
      <c r="P11" s="8"/>
      <c r="Q11" s="8"/>
      <c r="R11" s="14"/>
    </row>
    <row r="12" spans="1:18" ht="9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9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9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9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9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9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9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</sheetData>
  <sheetProtection/>
  <mergeCells count="11">
    <mergeCell ref="J5:K5"/>
    <mergeCell ref="L5:M5"/>
    <mergeCell ref="N5:O5"/>
    <mergeCell ref="P5:P6"/>
    <mergeCell ref="Q5:Q6"/>
    <mergeCell ref="A2:Q2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zoomScalePageLayoutView="0" workbookViewId="0" topLeftCell="A1">
      <selection activeCell="A9" sqref="A9:Q9"/>
    </sheetView>
  </sheetViews>
  <sheetFormatPr defaultColWidth="9.125" defaultRowHeight="12.75"/>
  <cols>
    <col min="1" max="1" width="19.875" style="11" customWidth="1"/>
    <col min="2" max="2" width="9.125" style="11" customWidth="1"/>
    <col min="3" max="3" width="9.50390625" style="11" customWidth="1"/>
    <col min="4" max="4" width="5.625" style="11" bestFit="1" customWidth="1"/>
    <col min="5" max="5" width="8.50390625" style="11" customWidth="1"/>
    <col min="6" max="6" width="6.50390625" style="11" bestFit="1" customWidth="1"/>
    <col min="7" max="7" width="6.625" style="11" bestFit="1" customWidth="1"/>
    <col min="8" max="8" width="5.625" style="11" bestFit="1" customWidth="1"/>
    <col min="9" max="9" width="6.625" style="11" bestFit="1" customWidth="1"/>
    <col min="10" max="10" width="5.625" style="11" bestFit="1" customWidth="1"/>
    <col min="11" max="11" width="6.625" style="11" bestFit="1" customWidth="1"/>
    <col min="12" max="12" width="5.625" style="11" bestFit="1" customWidth="1"/>
    <col min="13" max="13" width="6.625" style="11" bestFit="1" customWidth="1"/>
    <col min="14" max="14" width="5.625" style="11" bestFit="1" customWidth="1"/>
    <col min="15" max="15" width="6.625" style="11" bestFit="1" customWidth="1"/>
    <col min="16" max="16" width="6.50390625" style="11" customWidth="1"/>
    <col min="17" max="16384" width="9.125" style="11" customWidth="1"/>
  </cols>
  <sheetData>
    <row r="2" spans="1:17" ht="17.25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pans="1:18" s="13" customFormat="1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70.5" customHeight="1">
      <c r="A5" s="45" t="s">
        <v>0</v>
      </c>
      <c r="B5" s="46" t="s">
        <v>102</v>
      </c>
      <c r="C5" s="47"/>
      <c r="D5" s="48" t="s">
        <v>99</v>
      </c>
      <c r="E5" s="48"/>
      <c r="F5" s="48" t="s">
        <v>103</v>
      </c>
      <c r="G5" s="48"/>
      <c r="H5" s="48" t="s">
        <v>104</v>
      </c>
      <c r="I5" s="48"/>
      <c r="J5" s="48"/>
      <c r="K5" s="48"/>
      <c r="L5" s="48"/>
      <c r="M5" s="48"/>
      <c r="N5" s="48"/>
      <c r="O5" s="48"/>
      <c r="P5" s="48" t="s">
        <v>6</v>
      </c>
      <c r="Q5" s="48" t="s">
        <v>1</v>
      </c>
      <c r="R5" s="14"/>
    </row>
    <row r="6" spans="1:18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48"/>
      <c r="Q6" s="48"/>
      <c r="R6" s="15"/>
    </row>
    <row r="7" spans="1:18" s="16" customFormat="1" ht="26.25">
      <c r="A7" s="26" t="s">
        <v>69</v>
      </c>
      <c r="B7" s="7">
        <v>90</v>
      </c>
      <c r="C7" s="7">
        <v>1</v>
      </c>
      <c r="D7" s="7">
        <v>92</v>
      </c>
      <c r="E7" s="7">
        <v>3</v>
      </c>
      <c r="F7" s="7">
        <v>90</v>
      </c>
      <c r="G7" s="7">
        <v>6</v>
      </c>
      <c r="H7" s="6">
        <v>90</v>
      </c>
      <c r="I7" s="6">
        <v>5</v>
      </c>
      <c r="J7" s="6"/>
      <c r="K7" s="6"/>
      <c r="L7" s="6"/>
      <c r="M7" s="6"/>
      <c r="N7" s="6"/>
      <c r="O7" s="6"/>
      <c r="P7" s="6"/>
      <c r="Q7" s="23">
        <f>90*(B7*C7+D7*E7+F7*G7+H7*I7+J7*K7+L7*M7+N7*O7)/((C7+E7+G7+I7+K7+M7+O7)*100)+P7</f>
        <v>81.36</v>
      </c>
      <c r="R7" s="15"/>
    </row>
    <row r="8" spans="1:18" s="16" customFormat="1" ht="26.25">
      <c r="A8" s="26" t="s">
        <v>70</v>
      </c>
      <c r="B8" s="7">
        <v>95</v>
      </c>
      <c r="C8" s="7">
        <v>1</v>
      </c>
      <c r="D8" s="7">
        <v>78</v>
      </c>
      <c r="E8" s="7">
        <v>3</v>
      </c>
      <c r="F8" s="7">
        <v>78</v>
      </c>
      <c r="G8" s="7">
        <v>6</v>
      </c>
      <c r="H8" s="6">
        <v>90</v>
      </c>
      <c r="I8" s="6">
        <v>5</v>
      </c>
      <c r="J8" s="6"/>
      <c r="K8" s="6"/>
      <c r="L8" s="6"/>
      <c r="M8" s="6"/>
      <c r="N8" s="6"/>
      <c r="O8" s="6"/>
      <c r="P8" s="6"/>
      <c r="Q8" s="23">
        <f>90*(B8*C8+D8*E8+F8*G8+H8*I8+J8*K8+L8*M8+N8*O8)/((C8+E8+G8+I8+K8+M8+O8)*100)+P8</f>
        <v>74.82</v>
      </c>
      <c r="R8" s="15"/>
    </row>
    <row r="9" spans="1:18" s="16" customFormat="1" ht="26.25">
      <c r="A9" s="36" t="s">
        <v>71</v>
      </c>
      <c r="B9" s="37">
        <v>90</v>
      </c>
      <c r="C9" s="37">
        <v>1</v>
      </c>
      <c r="D9" s="37">
        <v>100</v>
      </c>
      <c r="E9" s="37">
        <v>3</v>
      </c>
      <c r="F9" s="37">
        <v>90</v>
      </c>
      <c r="G9" s="37">
        <v>6</v>
      </c>
      <c r="H9" s="40">
        <v>85</v>
      </c>
      <c r="I9" s="40">
        <v>5</v>
      </c>
      <c r="J9" s="40"/>
      <c r="K9" s="40"/>
      <c r="L9" s="40"/>
      <c r="M9" s="40"/>
      <c r="N9" s="40"/>
      <c r="O9" s="40"/>
      <c r="P9" s="40">
        <v>2</v>
      </c>
      <c r="Q9" s="38">
        <f>90*(B9*C9+D9*E9+F9*G9+H9*I9+J9*K9+L9*M9+N9*O9)/((C9+E9+G9+I9+K9+M9+O9)*100)+P9</f>
        <v>83.3</v>
      </c>
      <c r="R9" s="15"/>
    </row>
    <row r="10" spans="1:18" ht="12.75">
      <c r="A10" s="21" t="s">
        <v>10</v>
      </c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24">
        <f>AVERAGE(Q7:Q9)</f>
        <v>79.82666666666667</v>
      </c>
      <c r="R10" s="14"/>
    </row>
    <row r="11" spans="1:18" ht="12" customHeight="1">
      <c r="A11" s="5"/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7"/>
      <c r="R11" s="14"/>
    </row>
    <row r="12" spans="1:18" ht="12.75">
      <c r="A12" s="5"/>
      <c r="B12" s="5"/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7"/>
      <c r="R12" s="14"/>
    </row>
    <row r="13" spans="1:18" ht="12.75">
      <c r="A13" s="5"/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Q13" s="7"/>
      <c r="R13" s="14"/>
    </row>
    <row r="14" spans="1:18" ht="12.75">
      <c r="A14" s="5"/>
      <c r="B14" s="5"/>
      <c r="C14" s="5"/>
      <c r="D14" s="5"/>
      <c r="E14" s="5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7"/>
      <c r="R14" s="14"/>
    </row>
    <row r="15" spans="1:18" ht="12.75">
      <c r="A15" s="5"/>
      <c r="B15" s="5"/>
      <c r="C15" s="5"/>
      <c r="D15" s="5"/>
      <c r="E15" s="5"/>
      <c r="F15" s="5"/>
      <c r="G15" s="5"/>
      <c r="H15" s="6"/>
      <c r="I15" s="6"/>
      <c r="J15" s="6"/>
      <c r="K15" s="6"/>
      <c r="L15" s="6"/>
      <c r="M15" s="6"/>
      <c r="N15" s="6"/>
      <c r="O15" s="6"/>
      <c r="P15" s="6"/>
      <c r="Q15" s="7"/>
      <c r="R15" s="14"/>
    </row>
    <row r="16" spans="1:18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4"/>
    </row>
    <row r="17" spans="1:18" ht="12.75">
      <c r="A17" s="8" t="s">
        <v>5</v>
      </c>
      <c r="B17" s="8">
        <v>3</v>
      </c>
      <c r="C17" s="8">
        <f>B17*0.43</f>
        <v>1.29</v>
      </c>
      <c r="D17" s="8"/>
      <c r="E17" s="8"/>
      <c r="F17" s="8"/>
      <c r="G17" s="8"/>
      <c r="H17" s="17"/>
      <c r="I17" s="17"/>
      <c r="J17" s="8"/>
      <c r="K17" s="8"/>
      <c r="L17" s="8"/>
      <c r="M17" s="8"/>
      <c r="N17" s="8"/>
      <c r="O17" s="8"/>
      <c r="P17" s="8"/>
      <c r="Q17" s="8"/>
      <c r="R17" s="14"/>
    </row>
    <row r="18" spans="1:18" ht="9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9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9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9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9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9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</sheetData>
  <sheetProtection/>
  <mergeCells count="11">
    <mergeCell ref="J5:K5"/>
    <mergeCell ref="L5:M5"/>
    <mergeCell ref="N5:O5"/>
    <mergeCell ref="P5:P6"/>
    <mergeCell ref="Q5:Q6"/>
    <mergeCell ref="A2:Q2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5" sqref="P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45" t="s">
        <v>0</v>
      </c>
      <c r="B5" s="46" t="s">
        <v>108</v>
      </c>
      <c r="C5" s="47"/>
      <c r="D5" s="48" t="s">
        <v>109</v>
      </c>
      <c r="E5" s="48"/>
      <c r="F5" s="48" t="s">
        <v>94</v>
      </c>
      <c r="G5" s="48"/>
      <c r="H5" s="46" t="s">
        <v>78</v>
      </c>
      <c r="I5" s="47"/>
      <c r="J5" s="48" t="s">
        <v>76</v>
      </c>
      <c r="K5" s="48"/>
      <c r="L5" s="46" t="s">
        <v>110</v>
      </c>
      <c r="M5" s="47"/>
      <c r="N5" s="48" t="s">
        <v>107</v>
      </c>
      <c r="O5" s="48"/>
      <c r="P5" s="48" t="s">
        <v>6</v>
      </c>
      <c r="Q5" s="48" t="s">
        <v>1</v>
      </c>
      <c r="R5" s="3"/>
    </row>
    <row r="6" spans="1:18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48"/>
      <c r="Q6" s="48"/>
      <c r="R6" s="4"/>
    </row>
    <row r="7" spans="1:18" s="28" customFormat="1" ht="26.25">
      <c r="A7" s="29" t="s">
        <v>20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3"/>
      <c r="R7" s="4"/>
    </row>
    <row r="8" spans="1:18" s="28" customFormat="1" ht="26.25">
      <c r="A8" s="36" t="s">
        <v>21</v>
      </c>
      <c r="B8" s="37">
        <v>70</v>
      </c>
      <c r="C8" s="37">
        <v>3</v>
      </c>
      <c r="D8" s="37">
        <v>62</v>
      </c>
      <c r="E8" s="37">
        <v>5</v>
      </c>
      <c r="F8" s="37">
        <v>90</v>
      </c>
      <c r="G8" s="37">
        <v>4</v>
      </c>
      <c r="H8" s="37">
        <v>88</v>
      </c>
      <c r="I8" s="37">
        <v>5</v>
      </c>
      <c r="J8" s="37">
        <v>85</v>
      </c>
      <c r="K8" s="37">
        <v>3</v>
      </c>
      <c r="L8" s="37">
        <v>79</v>
      </c>
      <c r="M8" s="37">
        <v>8</v>
      </c>
      <c r="N8" s="37">
        <v>72</v>
      </c>
      <c r="O8" s="37">
        <v>5</v>
      </c>
      <c r="P8" s="37"/>
      <c r="Q8" s="38">
        <f>90*(B8*C8+D8*E8+F8*G8+N8*O8+H8*I8+J8*K8+L8*M8)/((C8+E8+G8+O8+I8+K8+M8)*100)+P8</f>
        <v>70.00909090909092</v>
      </c>
      <c r="R8" s="4"/>
    </row>
    <row r="9" spans="1:18" ht="12.75">
      <c r="A9" s="21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4">
        <f>AVERAGE(Q7:Q8)</f>
        <v>70.00909090909092</v>
      </c>
      <c r="R9" s="3"/>
    </row>
    <row r="10" spans="1:18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"/>
    </row>
    <row r="11" spans="1:18" ht="12.75">
      <c r="A11" s="8" t="s">
        <v>5</v>
      </c>
      <c r="B11" s="8">
        <v>2</v>
      </c>
      <c r="C11" s="8">
        <f>B11*0.43</f>
        <v>0.86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1">
    <mergeCell ref="Q5:Q6"/>
    <mergeCell ref="L5:M5"/>
    <mergeCell ref="A2:Q2"/>
    <mergeCell ref="A5:A6"/>
    <mergeCell ref="B5:C5"/>
    <mergeCell ref="D5:E5"/>
    <mergeCell ref="F5:G5"/>
    <mergeCell ref="H5:I5"/>
    <mergeCell ref="J5:K5"/>
    <mergeCell ref="N5:O5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C7" sqref="C7:M8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73</v>
      </c>
      <c r="C5" s="47"/>
      <c r="D5" s="48" t="s">
        <v>74</v>
      </c>
      <c r="E5" s="48"/>
      <c r="F5" s="48" t="s">
        <v>75</v>
      </c>
      <c r="G5" s="48"/>
      <c r="H5" s="46" t="s">
        <v>76</v>
      </c>
      <c r="I5" s="47"/>
      <c r="J5" s="48" t="s">
        <v>77</v>
      </c>
      <c r="K5" s="48"/>
      <c r="L5" s="48" t="s">
        <v>78</v>
      </c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10" customFormat="1" ht="26.25">
      <c r="A7" s="29" t="s">
        <v>50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3"/>
      <c r="P7" s="4"/>
    </row>
    <row r="8" spans="1:16" s="10" customFormat="1" ht="26.25">
      <c r="A8" s="29" t="s">
        <v>51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3"/>
      <c r="P8" s="4"/>
    </row>
    <row r="9" spans="1:16" ht="12.75">
      <c r="A9" s="21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4"/>
      <c r="P9" s="3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8" t="s">
        <v>5</v>
      </c>
      <c r="B11" s="8">
        <v>2</v>
      </c>
      <c r="C11" s="8">
        <f>B11*0.43</f>
        <v>0.86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B7" sqref="B7:N8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79</v>
      </c>
      <c r="C5" s="47"/>
      <c r="D5" s="48" t="s">
        <v>80</v>
      </c>
      <c r="E5" s="48"/>
      <c r="F5" s="48" t="s">
        <v>81</v>
      </c>
      <c r="G5" s="48"/>
      <c r="H5" s="46" t="s">
        <v>82</v>
      </c>
      <c r="I5" s="47"/>
      <c r="J5" s="48" t="s">
        <v>83</v>
      </c>
      <c r="K5" s="48"/>
      <c r="L5" s="48" t="s">
        <v>84</v>
      </c>
      <c r="M5" s="48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35" customFormat="1" ht="26.25">
      <c r="A7" s="31" t="s">
        <v>54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4"/>
    </row>
    <row r="8" spans="1:16" s="28" customFormat="1" ht="39">
      <c r="A8" s="29" t="s">
        <v>55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3"/>
      <c r="P8" s="4"/>
    </row>
    <row r="9" spans="1:16" ht="12.75">
      <c r="A9" s="21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4"/>
      <c r="P9" s="3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8" t="s">
        <v>5</v>
      </c>
      <c r="B11" s="8">
        <v>2</v>
      </c>
      <c r="C11" s="8">
        <f>B11*0.43</f>
        <v>0.86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79</v>
      </c>
      <c r="C5" s="47"/>
      <c r="D5" s="48" t="s">
        <v>86</v>
      </c>
      <c r="E5" s="48"/>
      <c r="F5" s="46" t="s">
        <v>87</v>
      </c>
      <c r="G5" s="47"/>
      <c r="H5" s="46" t="s">
        <v>88</v>
      </c>
      <c r="I5" s="47"/>
      <c r="J5" s="46" t="s">
        <v>89</v>
      </c>
      <c r="K5" s="47"/>
      <c r="L5" s="46" t="s">
        <v>83</v>
      </c>
      <c r="M5" s="47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10" customFormat="1" ht="26.25">
      <c r="A7" s="29" t="s">
        <v>57</v>
      </c>
      <c r="B7" s="7"/>
      <c r="C7" s="7">
        <v>3</v>
      </c>
      <c r="D7" s="7"/>
      <c r="E7" s="7">
        <v>1</v>
      </c>
      <c r="F7" s="7"/>
      <c r="G7" s="7">
        <v>4</v>
      </c>
      <c r="H7" s="7"/>
      <c r="I7" s="7">
        <v>5</v>
      </c>
      <c r="J7" s="7"/>
      <c r="K7" s="7">
        <v>5</v>
      </c>
      <c r="L7" s="7"/>
      <c r="M7" s="7">
        <v>5</v>
      </c>
      <c r="N7" s="7"/>
      <c r="O7" s="23"/>
      <c r="P7" s="4"/>
    </row>
    <row r="8" spans="1:16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/>
      <c r="P8" s="3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79</v>
      </c>
      <c r="C5" s="47"/>
      <c r="D5" s="48" t="s">
        <v>90</v>
      </c>
      <c r="E5" s="48"/>
      <c r="F5" s="46" t="s">
        <v>81</v>
      </c>
      <c r="G5" s="47"/>
      <c r="H5" s="46" t="s">
        <v>82</v>
      </c>
      <c r="I5" s="47"/>
      <c r="J5" s="46" t="s">
        <v>83</v>
      </c>
      <c r="K5" s="47"/>
      <c r="L5" s="46" t="s">
        <v>76</v>
      </c>
      <c r="M5" s="47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35" customFormat="1" ht="39">
      <c r="A7" s="31" t="s">
        <v>61</v>
      </c>
      <c r="B7" s="32"/>
      <c r="C7" s="32">
        <v>3</v>
      </c>
      <c r="D7" s="32"/>
      <c r="E7" s="32">
        <v>1</v>
      </c>
      <c r="F7" s="32"/>
      <c r="G7" s="32">
        <v>4</v>
      </c>
      <c r="H7" s="32"/>
      <c r="I7" s="32">
        <v>5</v>
      </c>
      <c r="J7" s="32"/>
      <c r="K7" s="32">
        <v>5</v>
      </c>
      <c r="L7" s="32"/>
      <c r="M7" s="32">
        <v>4</v>
      </c>
      <c r="N7" s="32">
        <v>2</v>
      </c>
      <c r="O7" s="33"/>
      <c r="P7" s="34"/>
    </row>
    <row r="8" spans="1:16" s="10" customFormat="1" ht="26.25">
      <c r="A8" s="36" t="s">
        <v>62</v>
      </c>
      <c r="B8" s="37">
        <v>90</v>
      </c>
      <c r="C8" s="37">
        <v>3</v>
      </c>
      <c r="D8" s="37">
        <v>70</v>
      </c>
      <c r="E8" s="37">
        <v>1</v>
      </c>
      <c r="F8" s="37">
        <v>71</v>
      </c>
      <c r="G8" s="37">
        <v>4</v>
      </c>
      <c r="H8" s="37">
        <v>95</v>
      </c>
      <c r="I8" s="37">
        <v>5</v>
      </c>
      <c r="J8" s="37">
        <v>95</v>
      </c>
      <c r="K8" s="37">
        <v>5</v>
      </c>
      <c r="L8" s="37">
        <v>93</v>
      </c>
      <c r="M8" s="37">
        <v>4</v>
      </c>
      <c r="N8" s="37">
        <v>2</v>
      </c>
      <c r="O8" s="38">
        <f>90*(B8*C8+D8*E8+F8*G8+L8*M8+H8*I8+J8*K8)/((C8+E8+G8+M8+I8+K8)*100)+N8</f>
        <v>81.60909090909091</v>
      </c>
      <c r="P8" s="4"/>
    </row>
    <row r="9" spans="1:16" s="10" customFormat="1" ht="26.25">
      <c r="A9" s="29" t="s">
        <v>63</v>
      </c>
      <c r="B9" s="7"/>
      <c r="C9" s="7">
        <v>3</v>
      </c>
      <c r="D9" s="7"/>
      <c r="E9" s="7">
        <v>1</v>
      </c>
      <c r="F9" s="7"/>
      <c r="G9" s="7">
        <v>4</v>
      </c>
      <c r="H9" s="7"/>
      <c r="I9" s="7">
        <v>5</v>
      </c>
      <c r="J9" s="7"/>
      <c r="K9" s="7">
        <v>5</v>
      </c>
      <c r="L9" s="7"/>
      <c r="M9" s="7">
        <v>4</v>
      </c>
      <c r="N9" s="7"/>
      <c r="O9" s="23"/>
      <c r="P9" s="4"/>
    </row>
    <row r="10" spans="1:16" s="10" customFormat="1" ht="26.25">
      <c r="A10" s="29" t="s">
        <v>64</v>
      </c>
      <c r="B10" s="7"/>
      <c r="C10" s="7">
        <v>3</v>
      </c>
      <c r="D10" s="7"/>
      <c r="E10" s="7">
        <v>1</v>
      </c>
      <c r="F10" s="7"/>
      <c r="G10" s="7">
        <v>4</v>
      </c>
      <c r="H10" s="7"/>
      <c r="I10" s="7">
        <v>5</v>
      </c>
      <c r="J10" s="7"/>
      <c r="K10" s="7">
        <v>5</v>
      </c>
      <c r="L10" s="7"/>
      <c r="M10" s="7">
        <v>4</v>
      </c>
      <c r="N10" s="7"/>
      <c r="O10" s="23"/>
      <c r="P10" s="4"/>
    </row>
    <row r="11" spans="1:16" ht="12.75">
      <c r="A11" s="21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4">
        <f>AVERAGE(O7:O10)</f>
        <v>81.60909090909091</v>
      </c>
      <c r="P11" s="3"/>
    </row>
    <row r="12" spans="1:16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</row>
    <row r="13" spans="1:16" ht="12.75">
      <c r="A13" s="8" t="s">
        <v>5</v>
      </c>
      <c r="B13" s="8">
        <v>4</v>
      </c>
      <c r="C13" s="8">
        <f>B13*0.43</f>
        <v>1.72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5" t="s">
        <v>0</v>
      </c>
      <c r="B5" s="46" t="s">
        <v>91</v>
      </c>
      <c r="C5" s="47"/>
      <c r="D5" s="48" t="s">
        <v>92</v>
      </c>
      <c r="E5" s="48"/>
      <c r="F5" s="46" t="s">
        <v>76</v>
      </c>
      <c r="G5" s="47"/>
      <c r="H5" s="46" t="s">
        <v>78</v>
      </c>
      <c r="I5" s="47"/>
      <c r="J5" s="46" t="s">
        <v>93</v>
      </c>
      <c r="K5" s="47"/>
      <c r="L5" s="46" t="s">
        <v>94</v>
      </c>
      <c r="M5" s="47"/>
      <c r="N5" s="48" t="s">
        <v>6</v>
      </c>
      <c r="O5" s="48" t="s">
        <v>1</v>
      </c>
      <c r="P5" s="3"/>
    </row>
    <row r="6" spans="1:16" ht="15.75" customHeight="1">
      <c r="A6" s="45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48"/>
      <c r="O6" s="48"/>
      <c r="P6" s="4"/>
    </row>
    <row r="7" spans="1:16" s="10" customFormat="1" ht="26.25">
      <c r="A7" s="36" t="s">
        <v>59</v>
      </c>
      <c r="B7" s="37">
        <v>70</v>
      </c>
      <c r="C7" s="37">
        <v>3</v>
      </c>
      <c r="D7" s="37">
        <v>100</v>
      </c>
      <c r="E7" s="37">
        <v>1</v>
      </c>
      <c r="F7" s="37">
        <v>90</v>
      </c>
      <c r="G7" s="37">
        <v>3</v>
      </c>
      <c r="H7" s="37">
        <v>95</v>
      </c>
      <c r="I7" s="37">
        <v>5</v>
      </c>
      <c r="J7" s="37">
        <v>90</v>
      </c>
      <c r="K7" s="37">
        <v>3</v>
      </c>
      <c r="L7" s="37">
        <v>90</v>
      </c>
      <c r="M7" s="37">
        <v>8</v>
      </c>
      <c r="N7" s="37">
        <v>4</v>
      </c>
      <c r="O7" s="38">
        <f>90*(B7*C7+D7*E7+F7*G7+L7*M7+H7*I7+J7*K7)/((C7+E7+G7+M7+I7+K7)*100)+N7</f>
        <v>84.02173913043478</v>
      </c>
      <c r="P7" s="4"/>
    </row>
    <row r="8" spans="1:16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/>
      <c r="P8" s="3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9" t="s">
        <v>0</v>
      </c>
      <c r="B5" s="46" t="s">
        <v>111</v>
      </c>
      <c r="C5" s="47"/>
      <c r="D5" s="46" t="s">
        <v>112</v>
      </c>
      <c r="E5" s="47"/>
      <c r="F5" s="46" t="s">
        <v>87</v>
      </c>
      <c r="G5" s="47"/>
      <c r="H5" s="46" t="s">
        <v>88</v>
      </c>
      <c r="I5" s="47"/>
      <c r="J5" s="46" t="s">
        <v>89</v>
      </c>
      <c r="K5" s="47"/>
      <c r="L5" s="46" t="s">
        <v>113</v>
      </c>
      <c r="M5" s="47"/>
      <c r="N5" s="51" t="s">
        <v>6</v>
      </c>
      <c r="O5" s="51" t="s">
        <v>1</v>
      </c>
      <c r="P5" s="3"/>
    </row>
    <row r="6" spans="1:16" ht="15.75" customHeight="1">
      <c r="A6" s="50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52"/>
      <c r="O6" s="52"/>
      <c r="P6" s="4"/>
    </row>
    <row r="7" spans="1:16" s="10" customFormat="1" ht="26.25">
      <c r="A7" s="29" t="s">
        <v>72</v>
      </c>
      <c r="B7" s="7">
        <v>82</v>
      </c>
      <c r="C7" s="7">
        <v>6</v>
      </c>
      <c r="D7" s="7">
        <v>62</v>
      </c>
      <c r="E7" s="7">
        <v>1</v>
      </c>
      <c r="F7" s="7">
        <v>66</v>
      </c>
      <c r="G7" s="7">
        <v>3</v>
      </c>
      <c r="H7" s="7"/>
      <c r="I7" s="7">
        <v>3</v>
      </c>
      <c r="J7" s="7"/>
      <c r="K7" s="7">
        <v>5</v>
      </c>
      <c r="L7" s="7"/>
      <c r="M7" s="7">
        <v>5</v>
      </c>
      <c r="N7" s="7"/>
      <c r="O7" s="23"/>
      <c r="P7" s="4"/>
    </row>
    <row r="8" spans="1:16" ht="12.75">
      <c r="A8" s="21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4"/>
      <c r="P8" s="3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</row>
    <row r="10" spans="1:16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2020-02-03T14:53:35Z</cp:lastPrinted>
  <dcterms:created xsi:type="dcterms:W3CDTF">2017-06-20T09:45:15Z</dcterms:created>
  <dcterms:modified xsi:type="dcterms:W3CDTF">2021-07-02T09:46:20Z</dcterms:modified>
  <cp:category/>
  <cp:version/>
  <cp:contentType/>
  <cp:contentStatus/>
</cp:coreProperties>
</file>