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580" tabRatio="760" firstSheet="2" activeTab="10"/>
  </bookViews>
  <sheets>
    <sheet name="Ср. балл" sheetId="1" r:id="rId1"/>
    <sheet name="ОіОп-20-1ск" sheetId="2" r:id="rId2"/>
    <sheet name="ОіОп-20-1мб" sheetId="3" r:id="rId3"/>
    <sheet name="ФБС-20-1ск" sheetId="4" r:id="rId4"/>
    <sheet name="ФБС-20-1мб" sheetId="5" r:id="rId5"/>
    <sheet name="ЕК-20-1ск" sheetId="6" r:id="rId6"/>
    <sheet name="ПТБД-20-1ск" sheetId="7" r:id="rId7"/>
    <sheet name="ОіОп-18-1" sheetId="8" r:id="rId8"/>
    <sheet name="ЕК-18-1" sheetId="9" r:id="rId9"/>
    <sheet name="ПТБД-18-1" sheetId="10" r:id="rId10"/>
    <sheet name="МЕВ-18-1" sheetId="11" r:id="rId11"/>
  </sheets>
  <definedNames/>
  <calcPr fullCalcOnLoad="1"/>
</workbook>
</file>

<file path=xl/sharedStrings.xml><?xml version="1.0" encoding="utf-8"?>
<sst xmlns="http://schemas.openxmlformats.org/spreadsheetml/2006/main" count="236" uniqueCount="55">
  <si>
    <t>ПІБ</t>
  </si>
  <si>
    <t>Оцінка</t>
  </si>
  <si>
    <t>Середній прохідний бал по факультету для груп, де навчається 1 студент за кошти держзамовлення</t>
  </si>
  <si>
    <t>Всього</t>
  </si>
  <si>
    <t>Середнє значення</t>
  </si>
  <si>
    <t>ОіОп-20-1ск</t>
  </si>
  <si>
    <t>Дод.  бали</t>
  </si>
  <si>
    <t>Бали рейтингу</t>
  </si>
  <si>
    <t>Кредити</t>
  </si>
  <si>
    <t>Зимоглядова Ірина Сергіївна</t>
  </si>
  <si>
    <t>Марета Аліна олегівна</t>
  </si>
  <si>
    <t>ОіОп-20-1мб</t>
  </si>
  <si>
    <t>Котенко Катерина Олександрівна</t>
  </si>
  <si>
    <t>Панченко Любомир Павлович</t>
  </si>
  <si>
    <t>ФБС-20-1ск</t>
  </si>
  <si>
    <t>Угненко Кирило Андрійович</t>
  </si>
  <si>
    <t>ФБС-20-1мб</t>
  </si>
  <si>
    <t>Каліханова Анастасія Євгенівна</t>
  </si>
  <si>
    <t>Кузьменко Наталя Юріївна</t>
  </si>
  <si>
    <t>Пушня Дар'я Юріївна</t>
  </si>
  <si>
    <t>Сидорович Наталя Володимирівна</t>
  </si>
  <si>
    <t>ЕК-20-1ск</t>
  </si>
  <si>
    <t>Букша Катерина Сергіївна</t>
  </si>
  <si>
    <t>Каюн Вікторія Володимирівна</t>
  </si>
  <si>
    <t>ПТБД-20-1ск</t>
  </si>
  <si>
    <t>Негрун Мальвіна Анатоліївна</t>
  </si>
  <si>
    <t>ОіОп-18-1</t>
  </si>
  <si>
    <t>Бондар Діана Валеріївна</t>
  </si>
  <si>
    <t>Шкапа Віталій Романович</t>
  </si>
  <si>
    <t>ЕК-18-1</t>
  </si>
  <si>
    <t>Крилас Катерина Ігорівна</t>
  </si>
  <si>
    <t>ПТБД-18-1</t>
  </si>
  <si>
    <t>Басс Ігор Юрійович</t>
  </si>
  <si>
    <t>Михайлов Максим Віталійович</t>
  </si>
  <si>
    <t>Сосновська Ірина Сергіївна</t>
  </si>
  <si>
    <t>МЕВ-18-1</t>
  </si>
  <si>
    <t>Азаренко Дмитро Михайлович</t>
  </si>
  <si>
    <t>Марченко Святослав Аркадійович</t>
  </si>
  <si>
    <t>Тищенко Софія Олегівна</t>
  </si>
  <si>
    <t>Фінансовий облік</t>
  </si>
  <si>
    <t>Податкова система</t>
  </si>
  <si>
    <t>Фахова іноземна мова</t>
  </si>
  <si>
    <t>Управлінський облік</t>
  </si>
  <si>
    <t>Облік і звітність в оподаткуванні</t>
  </si>
  <si>
    <t>Іноземна мова</t>
  </si>
  <si>
    <t>Бухгалтерська звітність підприємства</t>
  </si>
  <si>
    <t>Ринок ціних паперів</t>
  </si>
  <si>
    <t>Фінансова діяльність суб'єктів підприємництва</t>
  </si>
  <si>
    <t>Інвестування</t>
  </si>
  <si>
    <t>Планування діяльності підприємства</t>
  </si>
  <si>
    <t>Проектний аналіз</t>
  </si>
  <si>
    <t>Оцінювання вартості бізнесу</t>
  </si>
  <si>
    <t xml:space="preserve">Фахова іноземна мова </t>
  </si>
  <si>
    <t>Міжнародні фінанси</t>
  </si>
  <si>
    <t>Друга іноземна мова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</si>
</sst>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#,##0.000\ &quot;₽&quot;"/>
    <numFmt numFmtId="187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85" fontId="4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185" fontId="2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875" style="0" customWidth="1"/>
    <col min="2" max="2" width="22.75390625" style="0" customWidth="1"/>
  </cols>
  <sheetData>
    <row r="2" ht="69" customHeight="1">
      <c r="B2" s="2" t="s">
        <v>2</v>
      </c>
    </row>
    <row r="3" ht="12.75">
      <c r="B3" s="3"/>
    </row>
    <row r="4" spans="1:3" ht="12.75">
      <c r="A4" s="1"/>
      <c r="B4" s="14">
        <f>AVERAGE('ОіОп-20-1ск'!O10,'ОіОп-20-1мб'!O10,'ФБС-20-1ск'!O9,'ФБС-20-1мб'!O12,'ЕК-20-1ск'!Q10,'ПТБД-20-1ск'!O9,'ОіОп-18-1'!Q10,'ПТБД-18-1'!O11,'МЕВ-18-1'!O11)</f>
        <v>76.87453703703703</v>
      </c>
      <c r="C4" s="12"/>
    </row>
    <row r="6" ht="12.75">
      <c r="B6" s="13" t="e">
        <f>AVERAGE(#REF!,#REF!,#REF!,#REF!,'ОіОп-20-1мб'!O10,#REF!,'ФБС-20-1ск'!O9,'ЕК-20-1ск'!Q10,#REF!)</f>
        <v>#REF!</v>
      </c>
    </row>
    <row r="7" ht="12.75">
      <c r="B7" s="15" t="e">
        <f>AVERAGE(#REF!,#REF!,#REF!,'ОіОп-18-1'!Q10,'ПТБД-18-1'!O11,'МЕВ-18-1'!O11,#REF!,#REF!,#REF!,#REF!)</f>
        <v>#REF!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16.875" style="25" customWidth="1"/>
    <col min="2" max="16384" width="9.125" style="25" customWidth="1"/>
  </cols>
  <sheetData>
    <row r="2" spans="1:15" ht="18.7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1:15" ht="56.25" customHeight="1">
      <c r="A5" s="42" t="s">
        <v>0</v>
      </c>
      <c r="B5" s="38" t="s">
        <v>41</v>
      </c>
      <c r="C5" s="39"/>
      <c r="D5" s="38" t="s">
        <v>51</v>
      </c>
      <c r="E5" s="39"/>
      <c r="F5" s="38" t="s">
        <v>49</v>
      </c>
      <c r="G5" s="39"/>
      <c r="H5" s="43"/>
      <c r="I5" s="44"/>
      <c r="J5" s="43"/>
      <c r="K5" s="44"/>
      <c r="L5" s="43"/>
      <c r="M5" s="44"/>
      <c r="N5" s="45" t="s">
        <v>6</v>
      </c>
      <c r="O5" s="45" t="s">
        <v>7</v>
      </c>
    </row>
    <row r="6" spans="1:15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45"/>
      <c r="O6" s="45"/>
    </row>
    <row r="7" spans="1:15" s="28" customFormat="1" ht="25.5">
      <c r="A7" s="11" t="s">
        <v>32</v>
      </c>
      <c r="B7" s="5">
        <v>75</v>
      </c>
      <c r="C7" s="5">
        <v>1</v>
      </c>
      <c r="D7" s="5">
        <v>72</v>
      </c>
      <c r="E7" s="5">
        <v>1</v>
      </c>
      <c r="F7" s="5">
        <v>62</v>
      </c>
      <c r="G7" s="5">
        <v>1</v>
      </c>
      <c r="H7" s="5"/>
      <c r="I7" s="5"/>
      <c r="J7" s="5"/>
      <c r="K7" s="5"/>
      <c r="L7" s="5"/>
      <c r="M7" s="5"/>
      <c r="N7" s="5"/>
      <c r="O7" s="9">
        <f>95*(B7*C7+D7*E7+F7*G7+L7*M7+H7*I7+J7*K7)/((C7+E7+G7+M7+I7+K7)*100)+N7</f>
        <v>66.18333333333334</v>
      </c>
    </row>
    <row r="8" spans="1:15" ht="25.5">
      <c r="A8" s="31" t="s">
        <v>33</v>
      </c>
      <c r="B8" s="32">
        <v>70</v>
      </c>
      <c r="C8" s="32">
        <v>1</v>
      </c>
      <c r="D8" s="32">
        <v>72</v>
      </c>
      <c r="E8" s="32">
        <v>1</v>
      </c>
      <c r="F8" s="32">
        <v>62</v>
      </c>
      <c r="G8" s="32">
        <v>1</v>
      </c>
      <c r="H8" s="32"/>
      <c r="I8" s="32"/>
      <c r="J8" s="32"/>
      <c r="K8" s="32"/>
      <c r="L8" s="32"/>
      <c r="M8" s="32"/>
      <c r="N8" s="32"/>
      <c r="O8" s="33">
        <f>95*(B8*C8+D8*E8+F8*G8+L8*M8+H8*I8+J8*K8)/((C8+E8+G8+M8+I8+K8)*100)+N8</f>
        <v>64.6</v>
      </c>
    </row>
    <row r="9" spans="1:15" ht="25.5">
      <c r="A9" s="29" t="s">
        <v>34</v>
      </c>
      <c r="B9" s="17"/>
      <c r="C9" s="17">
        <v>1</v>
      </c>
      <c r="D9" s="17"/>
      <c r="E9" s="17">
        <v>1</v>
      </c>
      <c r="F9" s="17"/>
      <c r="G9" s="17">
        <v>1</v>
      </c>
      <c r="H9" s="17"/>
      <c r="I9" s="17"/>
      <c r="J9" s="17"/>
      <c r="K9" s="17"/>
      <c r="L9" s="17"/>
      <c r="M9" s="17"/>
      <c r="N9" s="17"/>
      <c r="O9" s="18"/>
    </row>
    <row r="10" spans="1:15" ht="12.7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12.75">
      <c r="A11" s="21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>AVERAGE(O7:O9)</f>
        <v>65.39166666666667</v>
      </c>
    </row>
    <row r="12" spans="1:15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4" t="s">
        <v>3</v>
      </c>
      <c r="B13" s="24">
        <v>3</v>
      </c>
      <c r="C13" s="24">
        <f>B13*0.4</f>
        <v>1.2000000000000002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PageLayoutView="0" workbookViewId="0" topLeftCell="A1">
      <selection activeCell="A9" sqref="A9:IV9"/>
    </sheetView>
  </sheetViews>
  <sheetFormatPr defaultColWidth="9.00390625" defaultRowHeight="12.75"/>
  <cols>
    <col min="1" max="1" width="15.75390625" style="25" customWidth="1"/>
    <col min="2" max="16384" width="9.125" style="25" customWidth="1"/>
  </cols>
  <sheetData>
    <row r="2" spans="1:15" ht="18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1:15" ht="57" customHeight="1">
      <c r="A5" s="42" t="s">
        <v>0</v>
      </c>
      <c r="B5" s="43" t="s">
        <v>52</v>
      </c>
      <c r="C5" s="44"/>
      <c r="D5" s="43" t="s">
        <v>53</v>
      </c>
      <c r="E5" s="44"/>
      <c r="F5" s="43" t="s">
        <v>54</v>
      </c>
      <c r="G5" s="44"/>
      <c r="H5" s="43"/>
      <c r="I5" s="44"/>
      <c r="J5" s="43"/>
      <c r="K5" s="44"/>
      <c r="L5" s="43"/>
      <c r="M5" s="44"/>
      <c r="N5" s="45" t="s">
        <v>6</v>
      </c>
      <c r="O5" s="45" t="s">
        <v>7</v>
      </c>
    </row>
    <row r="6" spans="1:15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45"/>
      <c r="O6" s="45"/>
    </row>
    <row r="7" spans="1:15" ht="25.5">
      <c r="A7" s="29" t="s">
        <v>36</v>
      </c>
      <c r="B7" s="17"/>
      <c r="C7" s="17">
        <v>1</v>
      </c>
      <c r="D7" s="17"/>
      <c r="E7" s="17">
        <v>1</v>
      </c>
      <c r="F7" s="17">
        <v>90</v>
      </c>
      <c r="G7" s="17">
        <v>1</v>
      </c>
      <c r="H7" s="17"/>
      <c r="I7" s="17"/>
      <c r="J7" s="17"/>
      <c r="K7" s="17"/>
      <c r="L7" s="17"/>
      <c r="M7" s="17"/>
      <c r="N7" s="17"/>
      <c r="O7" s="18"/>
    </row>
    <row r="8" spans="1:15" ht="38.25">
      <c r="A8" s="20" t="s">
        <v>37</v>
      </c>
      <c r="B8" s="17">
        <v>67</v>
      </c>
      <c r="C8" s="17">
        <v>1</v>
      </c>
      <c r="D8" s="17">
        <v>90</v>
      </c>
      <c r="E8" s="17">
        <v>1</v>
      </c>
      <c r="F8" s="17">
        <v>96</v>
      </c>
      <c r="G8" s="17">
        <v>1</v>
      </c>
      <c r="H8" s="17"/>
      <c r="I8" s="17"/>
      <c r="J8" s="17"/>
      <c r="K8" s="17"/>
      <c r="L8" s="17"/>
      <c r="M8" s="17"/>
      <c r="N8" s="17"/>
      <c r="O8" s="18">
        <f>95*(B8*C8+D8*E8+F8*G8+L8*M8+H8*I8+J8*K8)/((C8+E8+G8+M8+I8+K8)*100)+N8</f>
        <v>80.11666666666666</v>
      </c>
    </row>
    <row r="9" spans="1:15" s="34" customFormat="1" ht="25.5">
      <c r="A9" s="31" t="s">
        <v>38</v>
      </c>
      <c r="B9" s="32">
        <v>98</v>
      </c>
      <c r="C9" s="32">
        <v>1</v>
      </c>
      <c r="D9" s="32">
        <v>95</v>
      </c>
      <c r="E9" s="32">
        <v>1</v>
      </c>
      <c r="F9" s="32">
        <v>98</v>
      </c>
      <c r="G9" s="32">
        <v>1</v>
      </c>
      <c r="H9" s="32"/>
      <c r="I9" s="32"/>
      <c r="J9" s="32"/>
      <c r="K9" s="32"/>
      <c r="L9" s="32"/>
      <c r="M9" s="32"/>
      <c r="N9" s="32"/>
      <c r="O9" s="33">
        <f>95*(B9*C9+D9*E9+F9*G9+L9*M9+H9*I9+J9*K9)/((C9+E9+G9+M9+I9+K9)*100)+N9</f>
        <v>92.15</v>
      </c>
    </row>
    <row r="10" spans="1:15" ht="12.7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12.75">
      <c r="A11" s="21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>AVERAGE(O7:O9)</f>
        <v>86.13333333333333</v>
      </c>
    </row>
    <row r="12" spans="1:15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4" t="s">
        <v>3</v>
      </c>
      <c r="B13" s="24">
        <v>3</v>
      </c>
      <c r="C13" s="24">
        <f>B13*0.4</f>
        <v>1.2000000000000002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A7" sqref="A7:IV7"/>
    </sheetView>
  </sheetViews>
  <sheetFormatPr defaultColWidth="9.00390625" defaultRowHeight="12.75"/>
  <cols>
    <col min="1" max="1" width="15.75390625" style="27" customWidth="1"/>
    <col min="2" max="16384" width="9.125" style="27" customWidth="1"/>
  </cols>
  <sheetData>
    <row r="2" spans="1:15" ht="18.7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44.25" customHeight="1">
      <c r="A5" s="37" t="s">
        <v>0</v>
      </c>
      <c r="B5" s="38" t="s">
        <v>41</v>
      </c>
      <c r="C5" s="39"/>
      <c r="D5" s="38" t="s">
        <v>42</v>
      </c>
      <c r="E5" s="39"/>
      <c r="F5" s="38" t="s">
        <v>43</v>
      </c>
      <c r="G5" s="39"/>
      <c r="H5" s="38"/>
      <c r="I5" s="39"/>
      <c r="J5" s="38"/>
      <c r="K5" s="39"/>
      <c r="L5" s="38"/>
      <c r="M5" s="39"/>
      <c r="N5" s="40" t="s">
        <v>6</v>
      </c>
      <c r="O5" s="40" t="s">
        <v>7</v>
      </c>
    </row>
    <row r="6" spans="1:15" ht="12.75">
      <c r="A6" s="37"/>
      <c r="B6" s="7" t="s">
        <v>1</v>
      </c>
      <c r="C6" s="7" t="s">
        <v>8</v>
      </c>
      <c r="D6" s="7" t="s">
        <v>1</v>
      </c>
      <c r="E6" s="7" t="s">
        <v>8</v>
      </c>
      <c r="F6" s="7" t="s">
        <v>1</v>
      </c>
      <c r="G6" s="7" t="s">
        <v>8</v>
      </c>
      <c r="H6" s="7" t="s">
        <v>1</v>
      </c>
      <c r="I6" s="7" t="s">
        <v>8</v>
      </c>
      <c r="J6" s="7" t="s">
        <v>1</v>
      </c>
      <c r="K6" s="7" t="s">
        <v>8</v>
      </c>
      <c r="L6" s="7" t="s">
        <v>1</v>
      </c>
      <c r="M6" s="7" t="s">
        <v>8</v>
      </c>
      <c r="N6" s="40"/>
      <c r="O6" s="40"/>
    </row>
    <row r="7" spans="1:15" s="34" customFormat="1" ht="25.5">
      <c r="A7" s="31" t="s">
        <v>9</v>
      </c>
      <c r="B7" s="32">
        <v>90</v>
      </c>
      <c r="C7" s="32">
        <v>1</v>
      </c>
      <c r="D7" s="32">
        <v>92</v>
      </c>
      <c r="E7" s="32">
        <v>1</v>
      </c>
      <c r="F7" s="32">
        <v>90</v>
      </c>
      <c r="G7" s="32">
        <v>1</v>
      </c>
      <c r="H7" s="32"/>
      <c r="I7" s="32"/>
      <c r="J7" s="32"/>
      <c r="K7" s="32"/>
      <c r="L7" s="32"/>
      <c r="M7" s="32"/>
      <c r="N7" s="32"/>
      <c r="O7" s="33">
        <f>95*(B7*C7+D7*E7+F7*G7+L7*M7+H7*I7+J7*K7)/((C7+E7+G7+M7+I7+K7)*100)+N7</f>
        <v>86.13333333333334</v>
      </c>
    </row>
    <row r="8" spans="1:15" s="28" customFormat="1" ht="25.5">
      <c r="A8" s="11" t="s">
        <v>10</v>
      </c>
      <c r="B8" s="5">
        <v>90</v>
      </c>
      <c r="C8" s="5">
        <v>1</v>
      </c>
      <c r="D8" s="5">
        <v>90</v>
      </c>
      <c r="E8" s="5">
        <v>1</v>
      </c>
      <c r="F8" s="5">
        <v>90</v>
      </c>
      <c r="G8" s="5">
        <v>1</v>
      </c>
      <c r="H8" s="5"/>
      <c r="I8" s="5"/>
      <c r="J8" s="5"/>
      <c r="K8" s="5"/>
      <c r="L8" s="5"/>
      <c r="M8" s="5"/>
      <c r="N8" s="5"/>
      <c r="O8" s="9">
        <f>95*(B8*C8+D8*E8+F8*G8+L8*M8+H8*I8+J8*K8)/((C8+E8+G8+M8+I8+K8)*100)+N8</f>
        <v>85.5</v>
      </c>
    </row>
    <row r="9" spans="1:15" s="28" customFormat="1" ht="12.75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</row>
    <row r="10" spans="1:15" ht="12.75">
      <c r="A10" s="8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>
        <f>AVERAGE(O7:O8)</f>
        <v>85.81666666666666</v>
      </c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 t="s">
        <v>3</v>
      </c>
      <c r="B12" s="6">
        <v>2</v>
      </c>
      <c r="C12" s="6">
        <f>B12*0.4</f>
        <v>0.8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A7" sqref="A7:O7"/>
    </sheetView>
  </sheetViews>
  <sheetFormatPr defaultColWidth="9.00390625" defaultRowHeight="12.75"/>
  <cols>
    <col min="1" max="1" width="17.375" style="25" customWidth="1"/>
    <col min="2" max="16384" width="9.125" style="25" customWidth="1"/>
  </cols>
  <sheetData>
    <row r="2" spans="1:15" ht="18.7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1:15" ht="44.25" customHeight="1">
      <c r="A5" s="42" t="s">
        <v>0</v>
      </c>
      <c r="B5" s="43" t="s">
        <v>44</v>
      </c>
      <c r="C5" s="44"/>
      <c r="D5" s="43" t="s">
        <v>39</v>
      </c>
      <c r="E5" s="44"/>
      <c r="F5" s="43" t="s">
        <v>45</v>
      </c>
      <c r="G5" s="44"/>
      <c r="H5" s="43"/>
      <c r="I5" s="44"/>
      <c r="J5" s="43"/>
      <c r="K5" s="44"/>
      <c r="L5" s="43"/>
      <c r="M5" s="44"/>
      <c r="N5" s="45" t="s">
        <v>6</v>
      </c>
      <c r="O5" s="45" t="s">
        <v>7</v>
      </c>
    </row>
    <row r="6" spans="1:15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45"/>
      <c r="O6" s="45"/>
    </row>
    <row r="7" spans="1:15" ht="25.5">
      <c r="A7" s="31" t="s">
        <v>12</v>
      </c>
      <c r="B7" s="32">
        <v>96</v>
      </c>
      <c r="C7" s="32">
        <v>1</v>
      </c>
      <c r="D7" s="32">
        <v>100</v>
      </c>
      <c r="E7" s="32">
        <v>1</v>
      </c>
      <c r="F7" s="32">
        <v>95</v>
      </c>
      <c r="G7" s="32">
        <v>1</v>
      </c>
      <c r="H7" s="32"/>
      <c r="I7" s="32"/>
      <c r="J7" s="32"/>
      <c r="K7" s="32"/>
      <c r="L7" s="32"/>
      <c r="M7" s="32"/>
      <c r="N7" s="32"/>
      <c r="O7" s="33">
        <f>95*(B7*C7+D7*E7+F7*G7+L7*M7+H7*I7+J7*K7)/((C7+E7+G7+M7+I7+K7)*100)+N7</f>
        <v>92.15</v>
      </c>
    </row>
    <row r="8" spans="1:15" ht="25.5">
      <c r="A8" s="20" t="s">
        <v>13</v>
      </c>
      <c r="B8" s="17">
        <v>74</v>
      </c>
      <c r="C8" s="17">
        <v>1</v>
      </c>
      <c r="D8" s="17">
        <v>90</v>
      </c>
      <c r="E8" s="17">
        <v>1</v>
      </c>
      <c r="F8" s="17">
        <v>80</v>
      </c>
      <c r="G8" s="17">
        <v>1</v>
      </c>
      <c r="H8" s="17"/>
      <c r="I8" s="17"/>
      <c r="J8" s="17"/>
      <c r="K8" s="17"/>
      <c r="L8" s="17"/>
      <c r="M8" s="17"/>
      <c r="N8" s="17"/>
      <c r="O8" s="18">
        <f>95*(B8*C8+D8*E8+F8*G8+L8*M8+H8*I8+J8*K8)/((C8+E8+G8+M8+I8+K8)*100)+N8</f>
        <v>77.26666666666667</v>
      </c>
    </row>
    <row r="9" spans="1:15" ht="12.75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1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>
        <f>AVERAGE(O7:O8)</f>
        <v>84.70833333333334</v>
      </c>
    </row>
    <row r="11" spans="1:15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>
      <c r="A12" s="24" t="s">
        <v>3</v>
      </c>
      <c r="B12" s="24">
        <v>2</v>
      </c>
      <c r="C12" s="24">
        <f>B12*0.43</f>
        <v>0.86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"/>
  <sheetViews>
    <sheetView zoomScale="60" zoomScaleNormal="60" zoomScalePageLayoutView="0" workbookViewId="0" topLeftCell="A1">
      <selection activeCell="O7" sqref="A7:O7"/>
    </sheetView>
  </sheetViews>
  <sheetFormatPr defaultColWidth="9.00390625" defaultRowHeight="12.75"/>
  <cols>
    <col min="1" max="1" width="19.75390625" style="16" customWidth="1"/>
    <col min="2" max="16384" width="9.125" style="16" customWidth="1"/>
  </cols>
  <sheetData>
    <row r="2" spans="1:15" ht="18.7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1:15" ht="47.25" customHeight="1">
      <c r="A5" s="42" t="s">
        <v>0</v>
      </c>
      <c r="B5" s="43" t="s">
        <v>41</v>
      </c>
      <c r="C5" s="44"/>
      <c r="D5" s="43" t="s">
        <v>46</v>
      </c>
      <c r="E5" s="44"/>
      <c r="F5" s="43" t="s">
        <v>47</v>
      </c>
      <c r="G5" s="44"/>
      <c r="H5" s="43"/>
      <c r="I5" s="44"/>
      <c r="J5" s="43"/>
      <c r="K5" s="44"/>
      <c r="L5" s="43"/>
      <c r="M5" s="44"/>
      <c r="N5" s="45" t="s">
        <v>6</v>
      </c>
      <c r="O5" s="45" t="s">
        <v>7</v>
      </c>
    </row>
    <row r="6" spans="1:15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45"/>
      <c r="O6" s="45"/>
    </row>
    <row r="7" spans="1:15" s="19" customFormat="1" ht="25.5">
      <c r="A7" s="31" t="s">
        <v>15</v>
      </c>
      <c r="B7" s="32">
        <v>91</v>
      </c>
      <c r="C7" s="32">
        <v>1</v>
      </c>
      <c r="D7" s="32">
        <v>90</v>
      </c>
      <c r="E7" s="32">
        <v>1</v>
      </c>
      <c r="F7" s="32">
        <v>90</v>
      </c>
      <c r="G7" s="32">
        <v>1</v>
      </c>
      <c r="H7" s="32"/>
      <c r="I7" s="32"/>
      <c r="J7" s="32"/>
      <c r="K7" s="32"/>
      <c r="L7" s="32"/>
      <c r="M7" s="32"/>
      <c r="N7" s="32">
        <v>2</v>
      </c>
      <c r="O7" s="33">
        <f>95*(B7*C7+D7*E7+F7*G7+L7*M7+H7*I7+J7*K7)/((C7+E7+G7+M7+I7+K7)*100)+N7</f>
        <v>87.81666666666666</v>
      </c>
    </row>
    <row r="8" spans="1:15" s="19" customFormat="1" ht="12.7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ht="12.75">
      <c r="A9" s="21" t="s">
        <v>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>
        <f>AVERAGE(O7)</f>
        <v>87.81666666666666</v>
      </c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4" t="s">
        <v>3</v>
      </c>
      <c r="B11" s="24">
        <v>1</v>
      </c>
      <c r="C11" s="24">
        <f>B11*0.4</f>
        <v>0.4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zoomScale="80" zoomScaleNormal="80" zoomScalePageLayoutView="0" workbookViewId="0" topLeftCell="A1">
      <selection activeCell="A8" sqref="A8:O8"/>
    </sheetView>
  </sheetViews>
  <sheetFormatPr defaultColWidth="9.00390625" defaultRowHeight="12.75"/>
  <cols>
    <col min="1" max="1" width="21.75390625" style="25" customWidth="1"/>
    <col min="2" max="16384" width="9.125" style="25" customWidth="1"/>
  </cols>
  <sheetData>
    <row r="2" spans="1:15" ht="18.7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1:15" ht="50.25" customHeight="1">
      <c r="A5" s="42" t="s">
        <v>0</v>
      </c>
      <c r="B5" s="43" t="s">
        <v>44</v>
      </c>
      <c r="C5" s="44"/>
      <c r="D5" s="43" t="s">
        <v>48</v>
      </c>
      <c r="E5" s="44"/>
      <c r="F5" s="43" t="s">
        <v>40</v>
      </c>
      <c r="G5" s="44"/>
      <c r="H5" s="43"/>
      <c r="I5" s="44"/>
      <c r="J5" s="43"/>
      <c r="K5" s="44"/>
      <c r="L5" s="43"/>
      <c r="M5" s="44"/>
      <c r="N5" s="45" t="s">
        <v>6</v>
      </c>
      <c r="O5" s="45" t="s">
        <v>7</v>
      </c>
    </row>
    <row r="6" spans="1:15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45"/>
      <c r="O6" s="45"/>
    </row>
    <row r="7" spans="1:15" ht="25.5">
      <c r="A7" s="29" t="s">
        <v>17</v>
      </c>
      <c r="B7" s="30"/>
      <c r="C7" s="17">
        <v>1</v>
      </c>
      <c r="D7" s="17">
        <v>70</v>
      </c>
      <c r="E7" s="17">
        <v>1</v>
      </c>
      <c r="F7" s="17">
        <v>70</v>
      </c>
      <c r="G7" s="17">
        <v>1</v>
      </c>
      <c r="H7" s="17"/>
      <c r="I7" s="17"/>
      <c r="J7" s="17"/>
      <c r="K7" s="17"/>
      <c r="L7" s="17"/>
      <c r="M7" s="17"/>
      <c r="N7" s="17"/>
      <c r="O7" s="18">
        <f>95*(B7*C7+D7*E7+F7*G7+L7*M7+H7*I7+J7*K7)/((C7+E7+G7+M7+I7+K7)*100)+N7</f>
        <v>44.333333333333336</v>
      </c>
    </row>
    <row r="8" spans="1:15" ht="25.5">
      <c r="A8" s="31" t="s">
        <v>18</v>
      </c>
      <c r="B8" s="32">
        <v>94</v>
      </c>
      <c r="C8" s="32">
        <v>1</v>
      </c>
      <c r="D8" s="32">
        <v>74</v>
      </c>
      <c r="E8" s="32">
        <v>1</v>
      </c>
      <c r="F8" s="32">
        <v>78</v>
      </c>
      <c r="G8" s="32">
        <v>1</v>
      </c>
      <c r="H8" s="32"/>
      <c r="I8" s="32"/>
      <c r="J8" s="32"/>
      <c r="K8" s="32"/>
      <c r="L8" s="32"/>
      <c r="M8" s="32"/>
      <c r="N8" s="32"/>
      <c r="O8" s="33">
        <f>95*(B8*C8+D8*E8+F8*G8+L8*M8+H8*I8+J8*K8)/((C8+E8+G8+M8+I8+K8)*100)+N8</f>
        <v>77.9</v>
      </c>
    </row>
    <row r="9" spans="1:15" ht="12.75">
      <c r="A9" s="29" t="s">
        <v>19</v>
      </c>
      <c r="B9" s="17"/>
      <c r="C9" s="17">
        <v>1</v>
      </c>
      <c r="D9" s="17">
        <v>71</v>
      </c>
      <c r="E9" s="17">
        <v>1</v>
      </c>
      <c r="F9" s="17">
        <v>80</v>
      </c>
      <c r="G9" s="17">
        <v>1</v>
      </c>
      <c r="H9" s="17"/>
      <c r="I9" s="17"/>
      <c r="J9" s="17"/>
      <c r="K9" s="17"/>
      <c r="L9" s="17"/>
      <c r="M9" s="17"/>
      <c r="N9" s="17">
        <v>1</v>
      </c>
      <c r="O9" s="18">
        <f>95*(B9*C9+D9*E9+F9*G9+L9*M9+H9*I9+J9*K9)/((C9+E9+G9+M9+I9+K9)*100)+N9</f>
        <v>48.81666666666667</v>
      </c>
    </row>
    <row r="10" spans="1:15" ht="25.5">
      <c r="A10" s="29" t="s">
        <v>20</v>
      </c>
      <c r="B10" s="17">
        <v>92</v>
      </c>
      <c r="C10" s="17">
        <v>1</v>
      </c>
      <c r="D10" s="17"/>
      <c r="E10" s="17">
        <v>1</v>
      </c>
      <c r="F10" s="17"/>
      <c r="G10" s="17">
        <v>1</v>
      </c>
      <c r="H10" s="17"/>
      <c r="I10" s="17"/>
      <c r="J10" s="17"/>
      <c r="K10" s="17"/>
      <c r="L10" s="17"/>
      <c r="M10" s="17"/>
      <c r="N10" s="17"/>
      <c r="O10" s="18">
        <f>95*(B10*C10+D10*E10+F10*G10+L10*M10+H10*I10+J10*K10)/((C10+E10+G10+M10+I10+K10)*100)+N10</f>
        <v>29.133333333333333</v>
      </c>
    </row>
    <row r="11" spans="1:15" ht="12.75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2.75">
      <c r="A12" s="21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f>AVERAGE(O7:O10)</f>
        <v>50.045833333333334</v>
      </c>
    </row>
    <row r="13" spans="1:15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4" t="s">
        <v>3</v>
      </c>
      <c r="B14" s="24">
        <v>4</v>
      </c>
      <c r="C14" s="24">
        <f>B14*0.4</f>
        <v>1.6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8" sqref="A8:Q8"/>
    </sheetView>
  </sheetViews>
  <sheetFormatPr defaultColWidth="9.00390625" defaultRowHeight="12.75"/>
  <cols>
    <col min="1" max="1" width="16.875" style="25" customWidth="1"/>
    <col min="2" max="16384" width="9.125" style="25" customWidth="1"/>
  </cols>
  <sheetData>
    <row r="2" spans="1:17" ht="18.7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5" spans="1:17" ht="59.25" customHeight="1">
      <c r="A5" s="42" t="s">
        <v>0</v>
      </c>
      <c r="B5" s="43" t="s">
        <v>41</v>
      </c>
      <c r="C5" s="44"/>
      <c r="D5" s="43" t="s">
        <v>49</v>
      </c>
      <c r="E5" s="44"/>
      <c r="F5" s="43" t="s">
        <v>50</v>
      </c>
      <c r="G5" s="44"/>
      <c r="H5" s="43"/>
      <c r="I5" s="44"/>
      <c r="J5" s="43"/>
      <c r="K5" s="44"/>
      <c r="L5" s="43"/>
      <c r="M5" s="44"/>
      <c r="N5" s="43"/>
      <c r="O5" s="44"/>
      <c r="P5" s="45" t="s">
        <v>6</v>
      </c>
      <c r="Q5" s="45" t="s">
        <v>7</v>
      </c>
    </row>
    <row r="6" spans="1:17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17" t="s">
        <v>1</v>
      </c>
      <c r="O6" s="17" t="s">
        <v>8</v>
      </c>
      <c r="P6" s="45"/>
      <c r="Q6" s="45"/>
    </row>
    <row r="7" spans="1:17" ht="25.5">
      <c r="A7" s="20" t="s">
        <v>22</v>
      </c>
      <c r="B7" s="17">
        <v>67</v>
      </c>
      <c r="C7" s="17">
        <v>1</v>
      </c>
      <c r="D7" s="17">
        <v>60</v>
      </c>
      <c r="E7" s="17">
        <v>1</v>
      </c>
      <c r="F7" s="17">
        <v>85</v>
      </c>
      <c r="G7" s="17">
        <v>1</v>
      </c>
      <c r="H7" s="17"/>
      <c r="I7" s="17"/>
      <c r="J7" s="17"/>
      <c r="K7" s="17"/>
      <c r="L7" s="17"/>
      <c r="M7" s="17"/>
      <c r="N7" s="17"/>
      <c r="O7" s="17"/>
      <c r="P7" s="17"/>
      <c r="Q7" s="18">
        <f>95*(B7*C7+D7*E7+F7*G7+N7*O7+H7*I7+J7*K7+L7*M7)/((C7+E7+G7+O7+I7+K7+M7)*100)+P7</f>
        <v>67.13333333333334</v>
      </c>
    </row>
    <row r="8" spans="1:17" ht="25.5">
      <c r="A8" s="31" t="s">
        <v>23</v>
      </c>
      <c r="B8" s="32">
        <v>64</v>
      </c>
      <c r="C8" s="32">
        <v>1</v>
      </c>
      <c r="D8" s="32">
        <v>72</v>
      </c>
      <c r="E8" s="32">
        <v>1</v>
      </c>
      <c r="F8" s="32">
        <v>80</v>
      </c>
      <c r="G8" s="32">
        <v>1</v>
      </c>
      <c r="H8" s="32"/>
      <c r="I8" s="32"/>
      <c r="J8" s="32"/>
      <c r="K8" s="32"/>
      <c r="L8" s="32"/>
      <c r="M8" s="32"/>
      <c r="N8" s="32"/>
      <c r="O8" s="32"/>
      <c r="P8" s="32"/>
      <c r="Q8" s="33">
        <f>95*(B8*C8+D8*E8+F8*G8+N8*O8+H8*I8+J8*K8+L8*M8)/((C8+E8+G8+O8+I8+K8+M8)*100)+P8</f>
        <v>68.4</v>
      </c>
    </row>
    <row r="9" spans="1:17" ht="12.75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spans="1:17" ht="12.75">
      <c r="A10" s="21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>
        <f>AVERAGE(Q7:Q8)</f>
        <v>67.76666666666668</v>
      </c>
    </row>
    <row r="11" spans="1:17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24" t="s">
        <v>3</v>
      </c>
      <c r="B12" s="24">
        <v>2</v>
      </c>
      <c r="C12" s="24">
        <f>B12*0.4</f>
        <v>0.8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</sheetData>
  <sheetProtection/>
  <mergeCells count="11">
    <mergeCell ref="J5:K5"/>
    <mergeCell ref="L5:M5"/>
    <mergeCell ref="N5:O5"/>
    <mergeCell ref="P5:P6"/>
    <mergeCell ref="Q5:Q6"/>
    <mergeCell ref="A2:Q2"/>
    <mergeCell ref="A5:A6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A7" sqref="A7:IV7"/>
    </sheetView>
  </sheetViews>
  <sheetFormatPr defaultColWidth="9.00390625" defaultRowHeight="12.75"/>
  <cols>
    <col min="1" max="1" width="18.125" style="27" customWidth="1"/>
    <col min="2" max="16384" width="9.125" style="27" customWidth="1"/>
  </cols>
  <sheetData>
    <row r="2" spans="1:15" ht="18.7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66" customHeight="1">
      <c r="A5" s="37" t="s">
        <v>0</v>
      </c>
      <c r="B5" s="38" t="s">
        <v>41</v>
      </c>
      <c r="C5" s="39"/>
      <c r="D5" s="38" t="s">
        <v>51</v>
      </c>
      <c r="E5" s="39"/>
      <c r="F5" s="38" t="s">
        <v>49</v>
      </c>
      <c r="G5" s="39"/>
      <c r="H5" s="38"/>
      <c r="I5" s="39"/>
      <c r="J5" s="38"/>
      <c r="K5" s="39"/>
      <c r="L5" s="38"/>
      <c r="M5" s="39"/>
      <c r="N5" s="40" t="s">
        <v>6</v>
      </c>
      <c r="O5" s="40" t="s">
        <v>7</v>
      </c>
    </row>
    <row r="6" spans="1:15" ht="12.75">
      <c r="A6" s="37"/>
      <c r="B6" s="7" t="s">
        <v>1</v>
      </c>
      <c r="C6" s="7" t="s">
        <v>8</v>
      </c>
      <c r="D6" s="7" t="s">
        <v>1</v>
      </c>
      <c r="E6" s="7" t="s">
        <v>8</v>
      </c>
      <c r="F6" s="7" t="s">
        <v>1</v>
      </c>
      <c r="G6" s="7" t="s">
        <v>8</v>
      </c>
      <c r="H6" s="7" t="s">
        <v>1</v>
      </c>
      <c r="I6" s="7" t="s">
        <v>8</v>
      </c>
      <c r="J6" s="7" t="s">
        <v>1</v>
      </c>
      <c r="K6" s="7" t="s">
        <v>8</v>
      </c>
      <c r="L6" s="7" t="s">
        <v>1</v>
      </c>
      <c r="M6" s="7" t="s">
        <v>8</v>
      </c>
      <c r="N6" s="40"/>
      <c r="O6" s="40"/>
    </row>
    <row r="7" spans="1:15" s="34" customFormat="1" ht="25.5">
      <c r="A7" s="31" t="s">
        <v>25</v>
      </c>
      <c r="B7" s="32">
        <v>80</v>
      </c>
      <c r="C7" s="32">
        <v>1</v>
      </c>
      <c r="D7" s="32">
        <v>90</v>
      </c>
      <c r="E7" s="32">
        <v>1</v>
      </c>
      <c r="F7" s="32">
        <v>76</v>
      </c>
      <c r="G7" s="32">
        <v>1</v>
      </c>
      <c r="H7" s="32"/>
      <c r="I7" s="32"/>
      <c r="J7" s="32"/>
      <c r="K7" s="32"/>
      <c r="L7" s="32"/>
      <c r="M7" s="32"/>
      <c r="N7" s="32"/>
      <c r="O7" s="33">
        <f>95*(B7*C7+D7*E7+F7*G7+L7*M7+H7*I7+J7*K7)/((C7+E7+G7+M7+I7+K7)*100)+N7</f>
        <v>77.9</v>
      </c>
    </row>
    <row r="8" spans="1:15" ht="12.75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/>
    </row>
    <row r="9" spans="1:15" ht="12.75">
      <c r="A9" s="8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">
        <f>AVERAGE(O7:O7)</f>
        <v>77.9</v>
      </c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 t="s">
        <v>3</v>
      </c>
      <c r="B11" s="6">
        <v>1</v>
      </c>
      <c r="C11" s="6">
        <f>B11*0.43</f>
        <v>0.43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</sheetData>
  <sheetProtection/>
  <mergeCells count="10">
    <mergeCell ref="B5:C5"/>
    <mergeCell ref="A2:O2"/>
    <mergeCell ref="A5:A6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8" sqref="A8:Q8"/>
    </sheetView>
  </sheetViews>
  <sheetFormatPr defaultColWidth="9.00390625" defaultRowHeight="12.75"/>
  <cols>
    <col min="1" max="1" width="17.375" style="16" customWidth="1"/>
    <col min="2" max="16384" width="9.125" style="16" customWidth="1"/>
  </cols>
  <sheetData>
    <row r="2" spans="1:17" ht="18.7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5" spans="1:17" ht="54" customHeight="1">
      <c r="A5" s="42" t="s">
        <v>0</v>
      </c>
      <c r="B5" s="45" t="s">
        <v>41</v>
      </c>
      <c r="C5" s="45"/>
      <c r="D5" s="45" t="s">
        <v>42</v>
      </c>
      <c r="E5" s="45"/>
      <c r="F5" s="45" t="s">
        <v>43</v>
      </c>
      <c r="G5" s="45"/>
      <c r="H5" s="45"/>
      <c r="I5" s="45"/>
      <c r="J5" s="45"/>
      <c r="K5" s="45"/>
      <c r="L5" s="45"/>
      <c r="M5" s="45"/>
      <c r="N5" s="45"/>
      <c r="O5" s="45"/>
      <c r="P5" s="45" t="s">
        <v>6</v>
      </c>
      <c r="Q5" s="45" t="s">
        <v>7</v>
      </c>
    </row>
    <row r="6" spans="1:17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17" t="s">
        <v>1</v>
      </c>
      <c r="O6" s="17" t="s">
        <v>8</v>
      </c>
      <c r="P6" s="45"/>
      <c r="Q6" s="45"/>
    </row>
    <row r="7" spans="1:17" s="19" customFormat="1" ht="25.5">
      <c r="A7" s="26" t="s">
        <v>27</v>
      </c>
      <c r="B7" s="17">
        <v>90</v>
      </c>
      <c r="C7" s="17">
        <v>1</v>
      </c>
      <c r="D7" s="17">
        <v>90</v>
      </c>
      <c r="E7" s="17">
        <v>1</v>
      </c>
      <c r="F7" s="17">
        <v>90</v>
      </c>
      <c r="G7" s="17">
        <v>1</v>
      </c>
      <c r="H7" s="17"/>
      <c r="I7" s="17"/>
      <c r="J7" s="17"/>
      <c r="K7" s="17"/>
      <c r="L7" s="17"/>
      <c r="M7" s="17"/>
      <c r="N7" s="17"/>
      <c r="O7" s="17"/>
      <c r="P7" s="17"/>
      <c r="Q7" s="18">
        <f>95*(B7*C7+D7*E7+F7*G7+N7*O7+H7*I7+J7*K7+L7*M7)/((C7+E7+G7+O7+I7+K7+M7)*100)+P7</f>
        <v>85.5</v>
      </c>
    </row>
    <row r="8" spans="1:17" s="19" customFormat="1" ht="25.5">
      <c r="A8" s="35" t="s">
        <v>28</v>
      </c>
      <c r="B8" s="32">
        <v>90</v>
      </c>
      <c r="C8" s="32">
        <v>1</v>
      </c>
      <c r="D8" s="32">
        <v>95</v>
      </c>
      <c r="E8" s="32">
        <v>1</v>
      </c>
      <c r="F8" s="32">
        <v>90</v>
      </c>
      <c r="G8" s="32">
        <v>1</v>
      </c>
      <c r="H8" s="32"/>
      <c r="I8" s="32"/>
      <c r="J8" s="32"/>
      <c r="K8" s="32"/>
      <c r="L8" s="32"/>
      <c r="M8" s="32"/>
      <c r="N8" s="32"/>
      <c r="O8" s="32"/>
      <c r="P8" s="32"/>
      <c r="Q8" s="33">
        <f>95*(B8*C8+D8*E8+F8*G8+N8*O8+H8*I8+J8*K8+L8*M8)/((C8+E8+G8+O8+I8+K8+M8)*100)+P8</f>
        <v>87.08333333333333</v>
      </c>
    </row>
    <row r="9" spans="1:17" s="19" customFormat="1" ht="12.75">
      <c r="A9" s="2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spans="1:17" ht="12.75">
      <c r="A10" s="21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>
        <f>AVERAGE(Q7:Q8)</f>
        <v>86.29166666666666</v>
      </c>
    </row>
    <row r="11" spans="1:17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24" t="s">
        <v>3</v>
      </c>
      <c r="B12" s="24">
        <v>2</v>
      </c>
      <c r="C12" s="24">
        <f>B12*0.4</f>
        <v>0.8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</sheetData>
  <sheetProtection/>
  <mergeCells count="11">
    <mergeCell ref="J5:K5"/>
    <mergeCell ref="L5:M5"/>
    <mergeCell ref="N5:O5"/>
    <mergeCell ref="P5:P6"/>
    <mergeCell ref="Q5:Q6"/>
    <mergeCell ref="A2:Q2"/>
    <mergeCell ref="A5:A6"/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8.75390625" style="25" customWidth="1"/>
    <col min="2" max="16384" width="9.125" style="25" customWidth="1"/>
  </cols>
  <sheetData>
    <row r="2" spans="1:15" ht="18.7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1:15" ht="71.25" customHeight="1">
      <c r="A5" s="42" t="s">
        <v>0</v>
      </c>
      <c r="B5" s="43" t="s">
        <v>41</v>
      </c>
      <c r="C5" s="44"/>
      <c r="D5" s="43" t="s">
        <v>49</v>
      </c>
      <c r="E5" s="44"/>
      <c r="F5" s="43" t="s">
        <v>50</v>
      </c>
      <c r="G5" s="44"/>
      <c r="H5" s="43"/>
      <c r="I5" s="44"/>
      <c r="J5" s="43"/>
      <c r="K5" s="44"/>
      <c r="L5" s="45"/>
      <c r="M5" s="45"/>
      <c r="N5" s="45" t="s">
        <v>6</v>
      </c>
      <c r="O5" s="45" t="s">
        <v>7</v>
      </c>
    </row>
    <row r="6" spans="1:15" ht="12.75">
      <c r="A6" s="42"/>
      <c r="B6" s="17" t="s">
        <v>1</v>
      </c>
      <c r="C6" s="17" t="s">
        <v>8</v>
      </c>
      <c r="D6" s="17" t="s">
        <v>1</v>
      </c>
      <c r="E6" s="17" t="s">
        <v>8</v>
      </c>
      <c r="F6" s="17" t="s">
        <v>1</v>
      </c>
      <c r="G6" s="17" t="s">
        <v>8</v>
      </c>
      <c r="H6" s="17" t="s">
        <v>1</v>
      </c>
      <c r="I6" s="17" t="s">
        <v>8</v>
      </c>
      <c r="J6" s="17" t="s">
        <v>1</v>
      </c>
      <c r="K6" s="17" t="s">
        <v>8</v>
      </c>
      <c r="L6" s="17" t="s">
        <v>1</v>
      </c>
      <c r="M6" s="17" t="s">
        <v>8</v>
      </c>
      <c r="N6" s="45"/>
      <c r="O6" s="45"/>
    </row>
    <row r="7" spans="1:15" ht="25.5">
      <c r="A7" s="29" t="s">
        <v>30</v>
      </c>
      <c r="B7" s="17"/>
      <c r="C7" s="17">
        <v>1</v>
      </c>
      <c r="D7" s="17"/>
      <c r="E7" s="17">
        <v>1</v>
      </c>
      <c r="F7" s="17"/>
      <c r="G7" s="17">
        <v>1</v>
      </c>
      <c r="H7" s="17"/>
      <c r="I7" s="17"/>
      <c r="J7" s="17"/>
      <c r="K7" s="17"/>
      <c r="L7" s="17"/>
      <c r="M7" s="17"/>
      <c r="N7" s="17"/>
      <c r="O7" s="18"/>
    </row>
    <row r="8" spans="1:15" ht="12.7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ht="12.75">
      <c r="A9" s="21" t="s">
        <v>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4" t="s">
        <v>3</v>
      </c>
      <c r="B11" s="24">
        <v>1</v>
      </c>
      <c r="C11" s="24">
        <f>B11*0.43</f>
        <v>0.43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2020-02-03T14:53:35Z</cp:lastPrinted>
  <dcterms:created xsi:type="dcterms:W3CDTF">2017-06-20T09:45:15Z</dcterms:created>
  <dcterms:modified xsi:type="dcterms:W3CDTF">2022-06-28T12:33:18Z</dcterms:modified>
  <cp:category/>
  <cp:version/>
  <cp:contentType/>
  <cp:contentStatus/>
</cp:coreProperties>
</file>